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namedSheetViews/namedSheetView1.xml" ContentType="application/vnd.ms-excel.namedsheetview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filterPrivacy="1" defaultThemeVersion="166925"/>
  <xr:revisionPtr revIDLastSave="0" documentId="8_{F33E8AB3-1BC7-4240-90E2-411034343FDC}" xr6:coauthVersionLast="47" xr6:coauthVersionMax="47" xr10:uidLastSave="{00000000-0000-0000-0000-000000000000}"/>
  <bookViews>
    <workbookView xWindow="-108" yWindow="-108" windowWidth="23256" windowHeight="12456" tabRatio="735" firstSheet="29" activeTab="43" xr2:uid="{52CFC0EB-23A4-478C-AC8C-7639B5399BF8}"/>
  </bookViews>
  <sheets>
    <sheet name="Read Me" sheetId="3" r:id="rId1"/>
    <sheet name="General" sheetId="8" r:id="rId2"/>
    <sheet name="Timeline" sheetId="13" r:id="rId3"/>
    <sheet name="API List" sheetId="15" r:id="rId4"/>
    <sheet name="Manual Test Log" sheetId="6" r:id="rId5"/>
    <sheet name="Sheet1" sheetId="68" r:id="rId6"/>
    <sheet name="Credentials" sheetId="18" r:id="rId7"/>
    <sheet name="Recon" sheetId="17" r:id="rId8"/>
    <sheet name="Scanner Result Verification" sheetId="16" r:id="rId9"/>
    <sheet name="General Info" sheetId="11" r:id="rId10"/>
    <sheet name="Error screenshot" sheetId="9" r:id="rId11"/>
    <sheet name="Z.18" sheetId="65" r:id="rId12"/>
    <sheet name="Z.19" sheetId="64" r:id="rId13"/>
    <sheet name="Z.17" sheetId="63" r:id="rId14"/>
    <sheet name="Z.1" sheetId="20" r:id="rId15"/>
    <sheet name="Z.2" sheetId="21" r:id="rId16"/>
    <sheet name="Z.3" sheetId="23" r:id="rId17"/>
    <sheet name="Z.4" sheetId="24" r:id="rId18"/>
    <sheet name="Z.5" sheetId="26" r:id="rId19"/>
    <sheet name="S.5" sheetId="55" r:id="rId20"/>
    <sheet name="Z.6" sheetId="27" r:id="rId21"/>
    <sheet name="Z.7" sheetId="28" r:id="rId22"/>
    <sheet name="Z.8" sheetId="29" r:id="rId23"/>
    <sheet name="Z.9" sheetId="30" r:id="rId24"/>
    <sheet name="Z.10" sheetId="34" r:id="rId25"/>
    <sheet name="S.1" sheetId="44" r:id="rId26"/>
    <sheet name="S.2" sheetId="52" r:id="rId27"/>
    <sheet name="S.3" sheetId="51" r:id="rId28"/>
    <sheet name="S.4" sheetId="54" r:id="rId29"/>
    <sheet name="S.6" sheetId="56" r:id="rId30"/>
    <sheet name="S.7" sheetId="57" r:id="rId31"/>
    <sheet name="S.8" sheetId="58" r:id="rId32"/>
    <sheet name="S.9" sheetId="59" r:id="rId33"/>
    <sheet name="S.10" sheetId="62" r:id="rId34"/>
    <sheet name="S.11" sheetId="66" r:id="rId35"/>
    <sheet name="S.12" sheetId="67" r:id="rId36"/>
    <sheet name="S.13" sheetId="69" r:id="rId37"/>
    <sheet name="S.14" sheetId="70" r:id="rId38"/>
    <sheet name="S.15" sheetId="71" r:id="rId39"/>
    <sheet name="Z.11" sheetId="39" r:id="rId40"/>
    <sheet name="Z.12" sheetId="45" r:id="rId41"/>
    <sheet name="Z.13" sheetId="46" r:id="rId42"/>
    <sheet name="Z.14" sheetId="47" r:id="rId43"/>
    <sheet name="Z.15" sheetId="48" r:id="rId44"/>
    <sheet name="Z.16" sheetId="49" r:id="rId45"/>
    <sheet name="Z." sheetId="19" r:id="rId46"/>
    <sheet name="API List-ref-0" sheetId="4" r:id="rId47"/>
    <sheet name="Test Log-ref-0" sheetId="10" r:id="rId48"/>
    <sheet name="V.1" sheetId="31" r:id="rId49"/>
    <sheet name="V.2" sheetId="32" r:id="rId50"/>
    <sheet name="V.3" sheetId="33" r:id="rId51"/>
    <sheet name="V.4" sheetId="35" r:id="rId52"/>
    <sheet name="V.5" sheetId="36" r:id="rId53"/>
    <sheet name="V.6" sheetId="37" r:id="rId54"/>
    <sheet name="V.7" sheetId="38" r:id="rId55"/>
    <sheet name="V.8" sheetId="40" r:id="rId56"/>
    <sheet name="V.9" sheetId="41" r:id="rId57"/>
    <sheet name="V.10" sheetId="50" r:id="rId58"/>
    <sheet name="V.11" sheetId="53" r:id="rId59"/>
    <sheet name="V.12" sheetId="60" r:id="rId60"/>
    <sheet name="V.13" sheetId="61" r:id="rId61"/>
  </sheets>
  <externalReferences>
    <externalReference r:id="rId62"/>
  </externalReferences>
  <definedNames>
    <definedName name="_xlnm._FilterDatabase" localSheetId="3" hidden="1">'API List'!$B$4:$AA$195</definedName>
    <definedName name="_xlnm._FilterDatabase" localSheetId="4" hidden="1">'Manual Test Log'!$B$5:$R$503</definedName>
    <definedName name="_xlnm._FilterDatabase" localSheetId="2" hidden="1">Timeline!$B$17:$BG$154</definedName>
    <definedName name="Pickdate_1" localSheetId="3">#REF!</definedName>
    <definedName name="Pickdate_1">#REF!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442" i="6" l="1"/>
  <c r="R290" i="6"/>
  <c r="H290" i="6"/>
  <c r="G290" i="6"/>
  <c r="F290" i="6"/>
  <c r="E290" i="6"/>
  <c r="D290" i="6"/>
  <c r="C290" i="6"/>
  <c r="R501" i="6"/>
  <c r="H501" i="6"/>
  <c r="G501" i="6"/>
  <c r="F501" i="6"/>
  <c r="E501" i="6"/>
  <c r="D501" i="6"/>
  <c r="C501" i="6"/>
  <c r="R500" i="6"/>
  <c r="H500" i="6"/>
  <c r="G500" i="6"/>
  <c r="F500" i="6"/>
  <c r="E500" i="6"/>
  <c r="D500" i="6"/>
  <c r="C500" i="6"/>
  <c r="R499" i="6"/>
  <c r="H499" i="6"/>
  <c r="G499" i="6"/>
  <c r="F499" i="6"/>
  <c r="E499" i="6"/>
  <c r="D499" i="6"/>
  <c r="C499" i="6"/>
  <c r="R498" i="6"/>
  <c r="H498" i="6"/>
  <c r="G498" i="6"/>
  <c r="F498" i="6"/>
  <c r="E498" i="6"/>
  <c r="D498" i="6"/>
  <c r="C498" i="6"/>
  <c r="R497" i="6"/>
  <c r="H497" i="6"/>
  <c r="G497" i="6"/>
  <c r="F497" i="6"/>
  <c r="E497" i="6"/>
  <c r="D497" i="6"/>
  <c r="C497" i="6"/>
  <c r="R496" i="6"/>
  <c r="H496" i="6"/>
  <c r="G496" i="6"/>
  <c r="F496" i="6"/>
  <c r="E496" i="6"/>
  <c r="D496" i="6"/>
  <c r="C496" i="6"/>
  <c r="R495" i="6"/>
  <c r="H495" i="6"/>
  <c r="G495" i="6"/>
  <c r="F495" i="6"/>
  <c r="E495" i="6"/>
  <c r="D495" i="6"/>
  <c r="C495" i="6"/>
  <c r="R494" i="6"/>
  <c r="H494" i="6"/>
  <c r="G494" i="6"/>
  <c r="F494" i="6"/>
  <c r="E494" i="6"/>
  <c r="D494" i="6"/>
  <c r="C494" i="6"/>
  <c r="R493" i="6"/>
  <c r="H493" i="6"/>
  <c r="G493" i="6"/>
  <c r="F493" i="6"/>
  <c r="E493" i="6"/>
  <c r="D493" i="6"/>
  <c r="C493" i="6"/>
  <c r="R492" i="6"/>
  <c r="H492" i="6"/>
  <c r="G492" i="6"/>
  <c r="F492" i="6"/>
  <c r="E492" i="6"/>
  <c r="D492" i="6"/>
  <c r="C492" i="6"/>
  <c r="R491" i="6"/>
  <c r="H491" i="6"/>
  <c r="G491" i="6"/>
  <c r="F491" i="6"/>
  <c r="E491" i="6"/>
  <c r="D491" i="6"/>
  <c r="C491" i="6"/>
  <c r="R490" i="6"/>
  <c r="H490" i="6"/>
  <c r="G490" i="6"/>
  <c r="F490" i="6"/>
  <c r="E490" i="6"/>
  <c r="D490" i="6"/>
  <c r="C490" i="6"/>
  <c r="R489" i="6"/>
  <c r="H489" i="6"/>
  <c r="G489" i="6"/>
  <c r="F489" i="6"/>
  <c r="E489" i="6"/>
  <c r="D489" i="6"/>
  <c r="C489" i="6"/>
  <c r="R488" i="6"/>
  <c r="R486" i="6"/>
  <c r="R485" i="6"/>
  <c r="R484" i="6"/>
  <c r="R483" i="6"/>
  <c r="R482" i="6"/>
  <c r="H482" i="6"/>
  <c r="G482" i="6"/>
  <c r="F482" i="6"/>
  <c r="E482" i="6"/>
  <c r="D482" i="6"/>
  <c r="C482" i="6"/>
  <c r="R481" i="6"/>
  <c r="H481" i="6"/>
  <c r="G481" i="6"/>
  <c r="F481" i="6"/>
  <c r="E481" i="6"/>
  <c r="D481" i="6"/>
  <c r="C481" i="6"/>
  <c r="H197" i="6"/>
  <c r="G197" i="6"/>
  <c r="F197" i="6"/>
  <c r="E197" i="6"/>
  <c r="D197" i="6"/>
  <c r="C197" i="6"/>
  <c r="H196" i="6"/>
  <c r="G196" i="6"/>
  <c r="F196" i="6"/>
  <c r="E196" i="6"/>
  <c r="D196" i="6"/>
  <c r="C196" i="6"/>
  <c r="H195" i="6"/>
  <c r="G195" i="6"/>
  <c r="F195" i="6"/>
  <c r="E195" i="6"/>
  <c r="D195" i="6"/>
  <c r="C195" i="6"/>
  <c r="A1" i="52"/>
  <c r="A1" i="70"/>
  <c r="A1" i="69"/>
  <c r="A1" i="65"/>
  <c r="A1" i="66"/>
  <c r="A1" i="64"/>
  <c r="A1" i="71"/>
  <c r="A1" i="63"/>
  <c r="A1" i="67"/>
  <c r="T177" i="15" l="1"/>
  <c r="B177" i="15"/>
  <c r="H177" i="15" s="1"/>
  <c r="I177" i="15" s="1"/>
  <c r="R426" i="6"/>
  <c r="T149" i="15"/>
  <c r="B149" i="15"/>
  <c r="R286" i="6"/>
  <c r="R269" i="6"/>
  <c r="R320" i="6"/>
  <c r="H184" i="6"/>
  <c r="G184" i="6"/>
  <c r="F184" i="6"/>
  <c r="E184" i="6"/>
  <c r="D184" i="6"/>
  <c r="C184" i="6"/>
  <c r="R357" i="6"/>
  <c r="R352" i="6"/>
  <c r="R347" i="6"/>
  <c r="R342" i="6"/>
  <c r="R338" i="6"/>
  <c r="T127" i="15"/>
  <c r="B127" i="15"/>
  <c r="H127" i="15" s="1"/>
  <c r="I127" i="15" s="1"/>
  <c r="R149" i="6"/>
  <c r="R150" i="6"/>
  <c r="R151" i="6"/>
  <c r="R152" i="6"/>
  <c r="R153" i="6"/>
  <c r="C154" i="6"/>
  <c r="D154" i="6"/>
  <c r="E154" i="6"/>
  <c r="F154" i="6"/>
  <c r="G154" i="6"/>
  <c r="H154" i="6"/>
  <c r="R154" i="6"/>
  <c r="C155" i="6"/>
  <c r="D155" i="6"/>
  <c r="E155" i="6"/>
  <c r="F155" i="6"/>
  <c r="G155" i="6"/>
  <c r="H155" i="6"/>
  <c r="R155" i="6"/>
  <c r="C156" i="6"/>
  <c r="D156" i="6"/>
  <c r="E156" i="6"/>
  <c r="F156" i="6"/>
  <c r="G156" i="6"/>
  <c r="H156" i="6"/>
  <c r="R156" i="6"/>
  <c r="C157" i="6"/>
  <c r="D157" i="6"/>
  <c r="E157" i="6"/>
  <c r="F157" i="6"/>
  <c r="G157" i="6"/>
  <c r="H157" i="6"/>
  <c r="R157" i="6"/>
  <c r="C158" i="6"/>
  <c r="D158" i="6"/>
  <c r="E158" i="6"/>
  <c r="F158" i="6"/>
  <c r="G158" i="6"/>
  <c r="H158" i="6"/>
  <c r="R158" i="6"/>
  <c r="R390" i="6"/>
  <c r="H390" i="6"/>
  <c r="G390" i="6"/>
  <c r="F390" i="6"/>
  <c r="E390" i="6"/>
  <c r="D390" i="6"/>
  <c r="C390" i="6"/>
  <c r="R389" i="6"/>
  <c r="H389" i="6"/>
  <c r="G389" i="6"/>
  <c r="F389" i="6"/>
  <c r="E389" i="6"/>
  <c r="D389" i="6"/>
  <c r="C389" i="6"/>
  <c r="R388" i="6"/>
  <c r="R387" i="6"/>
  <c r="R386" i="6"/>
  <c r="H386" i="6"/>
  <c r="G386" i="6"/>
  <c r="F386" i="6"/>
  <c r="E386" i="6"/>
  <c r="D386" i="6"/>
  <c r="C386" i="6"/>
  <c r="R385" i="6"/>
  <c r="R384" i="6"/>
  <c r="R383" i="6"/>
  <c r="H383" i="6"/>
  <c r="G383" i="6"/>
  <c r="F383" i="6"/>
  <c r="E383" i="6"/>
  <c r="D383" i="6"/>
  <c r="C383" i="6"/>
  <c r="R382" i="6"/>
  <c r="H382" i="6"/>
  <c r="G382" i="6"/>
  <c r="F382" i="6"/>
  <c r="E382" i="6"/>
  <c r="D382" i="6"/>
  <c r="C382" i="6"/>
  <c r="R381" i="6"/>
  <c r="R380" i="6"/>
  <c r="R379" i="6"/>
  <c r="H379" i="6"/>
  <c r="G379" i="6"/>
  <c r="F379" i="6"/>
  <c r="E379" i="6"/>
  <c r="D379" i="6"/>
  <c r="C379" i="6"/>
  <c r="R378" i="6"/>
  <c r="R377" i="6"/>
  <c r="R376" i="6"/>
  <c r="R375" i="6"/>
  <c r="R374" i="6"/>
  <c r="H374" i="6"/>
  <c r="G374" i="6"/>
  <c r="F374" i="6"/>
  <c r="E374" i="6"/>
  <c r="D374" i="6"/>
  <c r="C374" i="6"/>
  <c r="R372" i="6"/>
  <c r="R371" i="6"/>
  <c r="R370" i="6"/>
  <c r="H370" i="6"/>
  <c r="G370" i="6"/>
  <c r="F370" i="6"/>
  <c r="E370" i="6"/>
  <c r="D370" i="6"/>
  <c r="C370" i="6"/>
  <c r="R456" i="6"/>
  <c r="R455" i="6"/>
  <c r="R454" i="6"/>
  <c r="R453" i="6"/>
  <c r="R452" i="6"/>
  <c r="R451" i="6"/>
  <c r="R450" i="6"/>
  <c r="R449" i="6"/>
  <c r="R448" i="6"/>
  <c r="R447" i="6"/>
  <c r="R446" i="6"/>
  <c r="R445" i="6"/>
  <c r="R444" i="6"/>
  <c r="R443" i="6"/>
  <c r="R441" i="6"/>
  <c r="R465" i="6"/>
  <c r="H465" i="6"/>
  <c r="G465" i="6"/>
  <c r="F465" i="6"/>
  <c r="E465" i="6"/>
  <c r="D465" i="6"/>
  <c r="C465" i="6"/>
  <c r="R464" i="6"/>
  <c r="H464" i="6"/>
  <c r="G464" i="6"/>
  <c r="F464" i="6"/>
  <c r="E464" i="6"/>
  <c r="D464" i="6"/>
  <c r="C464" i="6"/>
  <c r="R463" i="6"/>
  <c r="H463" i="6"/>
  <c r="G463" i="6"/>
  <c r="F463" i="6"/>
  <c r="E463" i="6"/>
  <c r="D463" i="6"/>
  <c r="C463" i="6"/>
  <c r="R462" i="6"/>
  <c r="R461" i="6"/>
  <c r="R460" i="6"/>
  <c r="R459" i="6"/>
  <c r="R458" i="6"/>
  <c r="R457" i="6"/>
  <c r="R440" i="6"/>
  <c r="C173" i="6"/>
  <c r="D173" i="6"/>
  <c r="E173" i="6"/>
  <c r="F173" i="6"/>
  <c r="G173" i="6"/>
  <c r="H173" i="6"/>
  <c r="R173" i="6"/>
  <c r="C174" i="6"/>
  <c r="D174" i="6"/>
  <c r="E174" i="6"/>
  <c r="F174" i="6"/>
  <c r="G174" i="6"/>
  <c r="H174" i="6"/>
  <c r="R174" i="6"/>
  <c r="C175" i="6"/>
  <c r="D175" i="6"/>
  <c r="E175" i="6"/>
  <c r="F175" i="6"/>
  <c r="G175" i="6"/>
  <c r="H175" i="6"/>
  <c r="R175" i="6"/>
  <c r="R176" i="6"/>
  <c r="R177" i="6"/>
  <c r="R178" i="6"/>
  <c r="R179" i="6"/>
  <c r="R180" i="6"/>
  <c r="R181" i="6"/>
  <c r="R182" i="6"/>
  <c r="C183" i="6"/>
  <c r="D183" i="6"/>
  <c r="E183" i="6"/>
  <c r="F183" i="6"/>
  <c r="G183" i="6"/>
  <c r="H183" i="6"/>
  <c r="R183" i="6"/>
  <c r="R184" i="6"/>
  <c r="C185" i="6"/>
  <c r="D185" i="6"/>
  <c r="E185" i="6"/>
  <c r="F185" i="6"/>
  <c r="G185" i="6"/>
  <c r="H185" i="6"/>
  <c r="R185" i="6"/>
  <c r="C186" i="6"/>
  <c r="D186" i="6"/>
  <c r="E186" i="6"/>
  <c r="F186" i="6"/>
  <c r="G186" i="6"/>
  <c r="H186" i="6"/>
  <c r="R186" i="6"/>
  <c r="R187" i="6"/>
  <c r="R188" i="6"/>
  <c r="R189" i="6"/>
  <c r="R190" i="6"/>
  <c r="R191" i="6"/>
  <c r="R192" i="6"/>
  <c r="R193" i="6"/>
  <c r="R194" i="6"/>
  <c r="R195" i="6"/>
  <c r="R196" i="6"/>
  <c r="R197" i="6"/>
  <c r="C198" i="6"/>
  <c r="D198" i="6"/>
  <c r="E198" i="6"/>
  <c r="F198" i="6"/>
  <c r="G198" i="6"/>
  <c r="H198" i="6"/>
  <c r="R198" i="6"/>
  <c r="C199" i="6"/>
  <c r="D199" i="6"/>
  <c r="E199" i="6"/>
  <c r="F199" i="6"/>
  <c r="G199" i="6"/>
  <c r="H199" i="6"/>
  <c r="R199" i="6"/>
  <c r="C200" i="6"/>
  <c r="D200" i="6"/>
  <c r="E200" i="6"/>
  <c r="F200" i="6"/>
  <c r="G200" i="6"/>
  <c r="H200" i="6"/>
  <c r="R200" i="6"/>
  <c r="C201" i="6"/>
  <c r="D201" i="6"/>
  <c r="E201" i="6"/>
  <c r="F201" i="6"/>
  <c r="G201" i="6"/>
  <c r="H201" i="6"/>
  <c r="R201" i="6"/>
  <c r="C202" i="6"/>
  <c r="D202" i="6"/>
  <c r="E202" i="6"/>
  <c r="F202" i="6"/>
  <c r="G202" i="6"/>
  <c r="H202" i="6"/>
  <c r="R202" i="6"/>
  <c r="C203" i="6"/>
  <c r="D203" i="6"/>
  <c r="E203" i="6"/>
  <c r="F203" i="6"/>
  <c r="G203" i="6"/>
  <c r="H203" i="6"/>
  <c r="R203" i="6"/>
  <c r="C204" i="6"/>
  <c r="D204" i="6"/>
  <c r="E204" i="6"/>
  <c r="F204" i="6"/>
  <c r="G204" i="6"/>
  <c r="H204" i="6"/>
  <c r="R204" i="6"/>
  <c r="C205" i="6"/>
  <c r="D205" i="6"/>
  <c r="E205" i="6"/>
  <c r="F205" i="6"/>
  <c r="G205" i="6"/>
  <c r="H205" i="6"/>
  <c r="R205" i="6"/>
  <c r="C206" i="6"/>
  <c r="D206" i="6"/>
  <c r="E206" i="6"/>
  <c r="F206" i="6"/>
  <c r="G206" i="6"/>
  <c r="H206" i="6"/>
  <c r="R206" i="6"/>
  <c r="C207" i="6"/>
  <c r="D207" i="6"/>
  <c r="E207" i="6"/>
  <c r="F207" i="6"/>
  <c r="G207" i="6"/>
  <c r="H207" i="6"/>
  <c r="R207" i="6"/>
  <c r="C208" i="6"/>
  <c r="D208" i="6"/>
  <c r="E208" i="6"/>
  <c r="F208" i="6"/>
  <c r="G208" i="6"/>
  <c r="H208" i="6"/>
  <c r="R208" i="6"/>
  <c r="C209" i="6"/>
  <c r="D209" i="6"/>
  <c r="E209" i="6"/>
  <c r="F209" i="6"/>
  <c r="G209" i="6"/>
  <c r="H209" i="6"/>
  <c r="R209" i="6"/>
  <c r="C210" i="6"/>
  <c r="D210" i="6"/>
  <c r="E210" i="6"/>
  <c r="F210" i="6"/>
  <c r="G210" i="6"/>
  <c r="H210" i="6"/>
  <c r="R210" i="6"/>
  <c r="C211" i="6"/>
  <c r="D211" i="6"/>
  <c r="E211" i="6"/>
  <c r="F211" i="6"/>
  <c r="G211" i="6"/>
  <c r="H211" i="6"/>
  <c r="R211" i="6"/>
  <c r="C212" i="6"/>
  <c r="D212" i="6"/>
  <c r="E212" i="6"/>
  <c r="F212" i="6"/>
  <c r="G212" i="6"/>
  <c r="H212" i="6"/>
  <c r="R212" i="6"/>
  <c r="C213" i="6"/>
  <c r="D213" i="6"/>
  <c r="E213" i="6"/>
  <c r="F213" i="6"/>
  <c r="G213" i="6"/>
  <c r="H213" i="6"/>
  <c r="R213" i="6"/>
  <c r="C214" i="6"/>
  <c r="D214" i="6"/>
  <c r="E214" i="6"/>
  <c r="F214" i="6"/>
  <c r="G214" i="6"/>
  <c r="H214" i="6"/>
  <c r="R214" i="6"/>
  <c r="C215" i="6"/>
  <c r="D215" i="6"/>
  <c r="E215" i="6"/>
  <c r="F215" i="6"/>
  <c r="G215" i="6"/>
  <c r="H215" i="6"/>
  <c r="R215" i="6"/>
  <c r="C216" i="6"/>
  <c r="D216" i="6"/>
  <c r="E216" i="6"/>
  <c r="F216" i="6"/>
  <c r="G216" i="6"/>
  <c r="H216" i="6"/>
  <c r="R216" i="6"/>
  <c r="C217" i="6"/>
  <c r="D217" i="6"/>
  <c r="E217" i="6"/>
  <c r="F217" i="6"/>
  <c r="G217" i="6"/>
  <c r="H217" i="6"/>
  <c r="R217" i="6"/>
  <c r="C218" i="6"/>
  <c r="D218" i="6"/>
  <c r="E218" i="6"/>
  <c r="F218" i="6"/>
  <c r="G218" i="6"/>
  <c r="H218" i="6"/>
  <c r="R218" i="6"/>
  <c r="C219" i="6"/>
  <c r="D219" i="6"/>
  <c r="E219" i="6"/>
  <c r="F219" i="6"/>
  <c r="G219" i="6"/>
  <c r="H219" i="6"/>
  <c r="R219" i="6"/>
  <c r="C220" i="6"/>
  <c r="D220" i="6"/>
  <c r="E220" i="6"/>
  <c r="F220" i="6"/>
  <c r="G220" i="6"/>
  <c r="H220" i="6"/>
  <c r="R220" i="6"/>
  <c r="C221" i="6"/>
  <c r="D221" i="6"/>
  <c r="E221" i="6"/>
  <c r="F221" i="6"/>
  <c r="G221" i="6"/>
  <c r="H221" i="6"/>
  <c r="R221" i="6"/>
  <c r="C222" i="6"/>
  <c r="D222" i="6"/>
  <c r="E222" i="6"/>
  <c r="F222" i="6"/>
  <c r="G222" i="6"/>
  <c r="H222" i="6"/>
  <c r="R222" i="6"/>
  <c r="T122" i="15"/>
  <c r="B122" i="15"/>
  <c r="H122" i="15" s="1"/>
  <c r="I122" i="15" s="1"/>
  <c r="R344" i="6"/>
  <c r="B81" i="15"/>
  <c r="T81" i="15"/>
  <c r="T106" i="15"/>
  <c r="B106" i="15"/>
  <c r="B78" i="15"/>
  <c r="R272" i="6"/>
  <c r="R265" i="6"/>
  <c r="R266" i="6"/>
  <c r="R267" i="6"/>
  <c r="R268" i="6"/>
  <c r="R270" i="6"/>
  <c r="C264" i="6"/>
  <c r="D264" i="6"/>
  <c r="E264" i="6"/>
  <c r="F264" i="6"/>
  <c r="G264" i="6"/>
  <c r="H264" i="6"/>
  <c r="R264" i="6"/>
  <c r="R271" i="6"/>
  <c r="R273" i="6"/>
  <c r="C274" i="6"/>
  <c r="D274" i="6"/>
  <c r="E274" i="6"/>
  <c r="F274" i="6"/>
  <c r="G274" i="6"/>
  <c r="H274" i="6"/>
  <c r="R274" i="6"/>
  <c r="C275" i="6"/>
  <c r="D275" i="6"/>
  <c r="E275" i="6"/>
  <c r="F275" i="6"/>
  <c r="G275" i="6"/>
  <c r="H275" i="6"/>
  <c r="R275" i="6"/>
  <c r="C276" i="6"/>
  <c r="D276" i="6"/>
  <c r="E276" i="6"/>
  <c r="F276" i="6"/>
  <c r="G276" i="6"/>
  <c r="H276" i="6"/>
  <c r="R276" i="6"/>
  <c r="C277" i="6"/>
  <c r="D277" i="6"/>
  <c r="E277" i="6"/>
  <c r="F277" i="6"/>
  <c r="G277" i="6"/>
  <c r="H277" i="6"/>
  <c r="R277" i="6"/>
  <c r="B75" i="15"/>
  <c r="B76" i="15"/>
  <c r="T27" i="15"/>
  <c r="B27" i="15"/>
  <c r="A1" i="59"/>
  <c r="A1" i="57"/>
  <c r="A1" i="46"/>
  <c r="A1" i="45"/>
  <c r="A1" i="49"/>
  <c r="A1" i="53"/>
  <c r="A1" i="50"/>
  <c r="A1" i="55"/>
  <c r="A1" i="62"/>
  <c r="A1" i="60"/>
  <c r="A1" i="58"/>
  <c r="A1" i="47"/>
  <c r="A1" i="48"/>
  <c r="A1" i="61"/>
  <c r="A1" i="44"/>
  <c r="H149" i="15" l="1"/>
  <c r="I149" i="15" s="1"/>
  <c r="C102" i="6"/>
  <c r="D102" i="6"/>
  <c r="E102" i="6"/>
  <c r="F102" i="6"/>
  <c r="G102" i="6"/>
  <c r="H102" i="6"/>
  <c r="R102" i="6"/>
  <c r="R103" i="6"/>
  <c r="R104" i="6"/>
  <c r="R105" i="6"/>
  <c r="R106" i="6"/>
  <c r="R107" i="6"/>
  <c r="R108" i="6"/>
  <c r="R109" i="6"/>
  <c r="R110" i="6"/>
  <c r="R111" i="6"/>
  <c r="R112" i="6"/>
  <c r="R113" i="6"/>
  <c r="R114" i="6"/>
  <c r="R115" i="6"/>
  <c r="R116" i="6"/>
  <c r="R117" i="6"/>
  <c r="R118" i="6"/>
  <c r="R119" i="6"/>
  <c r="R120" i="6"/>
  <c r="R121" i="6"/>
  <c r="R122" i="6"/>
  <c r="R123" i="6"/>
  <c r="R124" i="6"/>
  <c r="R125" i="6"/>
  <c r="R126" i="6"/>
  <c r="R127" i="6"/>
  <c r="R128" i="6"/>
  <c r="R129" i="6"/>
  <c r="R130" i="6"/>
  <c r="R131" i="6"/>
  <c r="R132" i="6"/>
  <c r="C133" i="6"/>
  <c r="D133" i="6"/>
  <c r="E133" i="6"/>
  <c r="F133" i="6"/>
  <c r="G133" i="6"/>
  <c r="H133" i="6"/>
  <c r="R133" i="6"/>
  <c r="C134" i="6"/>
  <c r="D134" i="6"/>
  <c r="E134" i="6"/>
  <c r="F134" i="6"/>
  <c r="G134" i="6"/>
  <c r="H134" i="6"/>
  <c r="R134" i="6"/>
  <c r="R135" i="6"/>
  <c r="R136" i="6"/>
  <c r="R137" i="6"/>
  <c r="R138" i="6"/>
  <c r="R139" i="6"/>
  <c r="R140" i="6"/>
  <c r="R141" i="6"/>
  <c r="R142" i="6"/>
  <c r="R143" i="6"/>
  <c r="R144" i="6"/>
  <c r="R145" i="6"/>
  <c r="R146" i="6"/>
  <c r="R147" i="6"/>
  <c r="R148" i="6"/>
  <c r="C159" i="6"/>
  <c r="D159" i="6"/>
  <c r="E159" i="6"/>
  <c r="F159" i="6"/>
  <c r="G159" i="6"/>
  <c r="H159" i="6"/>
  <c r="R159" i="6"/>
  <c r="C160" i="6"/>
  <c r="D160" i="6"/>
  <c r="E160" i="6"/>
  <c r="F160" i="6"/>
  <c r="G160" i="6"/>
  <c r="H160" i="6"/>
  <c r="R160" i="6"/>
  <c r="C161" i="6"/>
  <c r="D161" i="6"/>
  <c r="E161" i="6"/>
  <c r="F161" i="6"/>
  <c r="G161" i="6"/>
  <c r="H161" i="6"/>
  <c r="R161" i="6"/>
  <c r="C162" i="6"/>
  <c r="D162" i="6"/>
  <c r="E162" i="6"/>
  <c r="F162" i="6"/>
  <c r="G162" i="6"/>
  <c r="H162" i="6"/>
  <c r="R162" i="6"/>
  <c r="C163" i="6"/>
  <c r="D163" i="6"/>
  <c r="E163" i="6"/>
  <c r="F163" i="6"/>
  <c r="G163" i="6"/>
  <c r="H163" i="6"/>
  <c r="R163" i="6"/>
  <c r="R164" i="6"/>
  <c r="R165" i="6"/>
  <c r="R166" i="6"/>
  <c r="C167" i="6"/>
  <c r="D167" i="6"/>
  <c r="E167" i="6"/>
  <c r="F167" i="6"/>
  <c r="G167" i="6"/>
  <c r="H167" i="6"/>
  <c r="R167" i="6"/>
  <c r="R168" i="6"/>
  <c r="R169" i="6"/>
  <c r="R170" i="6"/>
  <c r="R171" i="6"/>
  <c r="B67" i="15"/>
  <c r="R94" i="6"/>
  <c r="T53" i="15"/>
  <c r="B53" i="15"/>
  <c r="R283" i="6"/>
  <c r="R293" i="6"/>
  <c r="R292" i="6"/>
  <c r="R291" i="6"/>
  <c r="R289" i="6"/>
  <c r="R288" i="6"/>
  <c r="R287" i="6"/>
  <c r="R284" i="6"/>
  <c r="R285" i="6"/>
  <c r="R294" i="6"/>
  <c r="R295" i="6"/>
  <c r="R296" i="6"/>
  <c r="R297" i="6"/>
  <c r="R298" i="6"/>
  <c r="C299" i="6"/>
  <c r="D299" i="6"/>
  <c r="E299" i="6"/>
  <c r="F299" i="6"/>
  <c r="G299" i="6"/>
  <c r="H299" i="6"/>
  <c r="R299" i="6"/>
  <c r="C300" i="6"/>
  <c r="D300" i="6"/>
  <c r="E300" i="6"/>
  <c r="F300" i="6"/>
  <c r="G300" i="6"/>
  <c r="H300" i="6"/>
  <c r="R300" i="6"/>
  <c r="C301" i="6"/>
  <c r="D301" i="6"/>
  <c r="E301" i="6"/>
  <c r="F301" i="6"/>
  <c r="G301" i="6"/>
  <c r="H301" i="6"/>
  <c r="R301" i="6"/>
  <c r="C302" i="6"/>
  <c r="D302" i="6"/>
  <c r="E302" i="6"/>
  <c r="F302" i="6"/>
  <c r="G302" i="6"/>
  <c r="H302" i="6"/>
  <c r="R302" i="6"/>
  <c r="C303" i="6"/>
  <c r="D303" i="6"/>
  <c r="E303" i="6"/>
  <c r="F303" i="6"/>
  <c r="G303" i="6"/>
  <c r="H303" i="6"/>
  <c r="R303" i="6"/>
  <c r="R304" i="6"/>
  <c r="R305" i="6"/>
  <c r="R306" i="6"/>
  <c r="R307" i="6"/>
  <c r="R308" i="6"/>
  <c r="R309" i="6"/>
  <c r="C310" i="6"/>
  <c r="D310" i="6"/>
  <c r="E310" i="6"/>
  <c r="F310" i="6"/>
  <c r="G310" i="6"/>
  <c r="H310" i="6"/>
  <c r="R310" i="6"/>
  <c r="R311" i="6"/>
  <c r="R312" i="6"/>
  <c r="R313" i="6"/>
  <c r="R314" i="6"/>
  <c r="R315" i="6"/>
  <c r="R316" i="6"/>
  <c r="R317" i="6"/>
  <c r="R318" i="6"/>
  <c r="R319" i="6"/>
  <c r="R321" i="6"/>
  <c r="R322" i="6"/>
  <c r="R323" i="6"/>
  <c r="R324" i="6"/>
  <c r="R325" i="6"/>
  <c r="R326" i="6"/>
  <c r="R327" i="6"/>
  <c r="R328" i="6"/>
  <c r="R329" i="6"/>
  <c r="R330" i="6"/>
  <c r="R331" i="6"/>
  <c r="R332" i="6"/>
  <c r="R333" i="6"/>
  <c r="R334" i="6"/>
  <c r="C335" i="6"/>
  <c r="D335" i="6"/>
  <c r="E335" i="6"/>
  <c r="F335" i="6"/>
  <c r="G335" i="6"/>
  <c r="H335" i="6"/>
  <c r="R335" i="6"/>
  <c r="C172" i="6"/>
  <c r="D172" i="6"/>
  <c r="E172" i="6"/>
  <c r="F172" i="6"/>
  <c r="G172" i="6"/>
  <c r="H172" i="6"/>
  <c r="R172" i="6"/>
  <c r="C223" i="6"/>
  <c r="D223" i="6"/>
  <c r="E223" i="6"/>
  <c r="F223" i="6"/>
  <c r="G223" i="6"/>
  <c r="H223" i="6"/>
  <c r="R223" i="6"/>
  <c r="C224" i="6"/>
  <c r="D224" i="6"/>
  <c r="E224" i="6"/>
  <c r="F224" i="6"/>
  <c r="G224" i="6"/>
  <c r="H224" i="6"/>
  <c r="R224" i="6"/>
  <c r="C225" i="6"/>
  <c r="D225" i="6"/>
  <c r="E225" i="6"/>
  <c r="F225" i="6"/>
  <c r="G225" i="6"/>
  <c r="H225" i="6"/>
  <c r="R225" i="6"/>
  <c r="C226" i="6"/>
  <c r="D226" i="6"/>
  <c r="E226" i="6"/>
  <c r="F226" i="6"/>
  <c r="G226" i="6"/>
  <c r="H226" i="6"/>
  <c r="R226" i="6"/>
  <c r="C227" i="6"/>
  <c r="D227" i="6"/>
  <c r="E227" i="6"/>
  <c r="F227" i="6"/>
  <c r="G227" i="6"/>
  <c r="H227" i="6"/>
  <c r="R227" i="6"/>
  <c r="C228" i="6"/>
  <c r="D228" i="6"/>
  <c r="E228" i="6"/>
  <c r="F228" i="6"/>
  <c r="G228" i="6"/>
  <c r="H228" i="6"/>
  <c r="R228" i="6"/>
  <c r="C229" i="6"/>
  <c r="D229" i="6"/>
  <c r="E229" i="6"/>
  <c r="F229" i="6"/>
  <c r="G229" i="6"/>
  <c r="H229" i="6"/>
  <c r="R229" i="6"/>
  <c r="C230" i="6"/>
  <c r="D230" i="6"/>
  <c r="E230" i="6"/>
  <c r="F230" i="6"/>
  <c r="G230" i="6"/>
  <c r="H230" i="6"/>
  <c r="R230" i="6"/>
  <c r="C231" i="6"/>
  <c r="D231" i="6"/>
  <c r="E231" i="6"/>
  <c r="F231" i="6"/>
  <c r="G231" i="6"/>
  <c r="H231" i="6"/>
  <c r="R231" i="6"/>
  <c r="C232" i="6"/>
  <c r="D232" i="6"/>
  <c r="E232" i="6"/>
  <c r="F232" i="6"/>
  <c r="G232" i="6"/>
  <c r="H232" i="6"/>
  <c r="R232" i="6"/>
  <c r="C233" i="6"/>
  <c r="D233" i="6"/>
  <c r="E233" i="6"/>
  <c r="F233" i="6"/>
  <c r="G233" i="6"/>
  <c r="H233" i="6"/>
  <c r="R233" i="6"/>
  <c r="C234" i="6"/>
  <c r="D234" i="6"/>
  <c r="E234" i="6"/>
  <c r="F234" i="6"/>
  <c r="G234" i="6"/>
  <c r="H234" i="6"/>
  <c r="R234" i="6"/>
  <c r="C235" i="6"/>
  <c r="D235" i="6"/>
  <c r="E235" i="6"/>
  <c r="F235" i="6"/>
  <c r="G235" i="6"/>
  <c r="H235" i="6"/>
  <c r="R235" i="6"/>
  <c r="C236" i="6"/>
  <c r="D236" i="6"/>
  <c r="E236" i="6"/>
  <c r="F236" i="6"/>
  <c r="G236" i="6"/>
  <c r="H236" i="6"/>
  <c r="R236" i="6"/>
  <c r="C237" i="6"/>
  <c r="D237" i="6"/>
  <c r="E237" i="6"/>
  <c r="F237" i="6"/>
  <c r="G237" i="6"/>
  <c r="H237" i="6"/>
  <c r="R237" i="6"/>
  <c r="C238" i="6"/>
  <c r="D238" i="6"/>
  <c r="E238" i="6"/>
  <c r="F238" i="6"/>
  <c r="G238" i="6"/>
  <c r="H238" i="6"/>
  <c r="R238" i="6"/>
  <c r="C239" i="6"/>
  <c r="D239" i="6"/>
  <c r="E239" i="6"/>
  <c r="F239" i="6"/>
  <c r="G239" i="6"/>
  <c r="H239" i="6"/>
  <c r="R239" i="6"/>
  <c r="C240" i="6"/>
  <c r="D240" i="6"/>
  <c r="E240" i="6"/>
  <c r="F240" i="6"/>
  <c r="G240" i="6"/>
  <c r="H240" i="6"/>
  <c r="R240" i="6"/>
  <c r="C241" i="6"/>
  <c r="D241" i="6"/>
  <c r="E241" i="6"/>
  <c r="F241" i="6"/>
  <c r="G241" i="6"/>
  <c r="H241" i="6"/>
  <c r="R241" i="6"/>
  <c r="R336" i="6"/>
  <c r="R337" i="6"/>
  <c r="R339" i="6"/>
  <c r="R340" i="6"/>
  <c r="R341" i="6"/>
  <c r="R343" i="6"/>
  <c r="R345" i="6"/>
  <c r="R346" i="6"/>
  <c r="R348" i="6"/>
  <c r="R349" i="6"/>
  <c r="R350" i="6"/>
  <c r="R351" i="6"/>
  <c r="R353" i="6"/>
  <c r="R354" i="6"/>
  <c r="R355" i="6"/>
  <c r="R356" i="6"/>
  <c r="R358" i="6"/>
  <c r="R359" i="6"/>
  <c r="R360" i="6"/>
  <c r="R362" i="6"/>
  <c r="C363" i="6"/>
  <c r="D363" i="6"/>
  <c r="E363" i="6"/>
  <c r="F363" i="6"/>
  <c r="G363" i="6"/>
  <c r="H363" i="6"/>
  <c r="R363" i="6"/>
  <c r="R364" i="6"/>
  <c r="R365" i="6"/>
  <c r="R366" i="6"/>
  <c r="R367" i="6"/>
  <c r="R368" i="6"/>
  <c r="R369" i="6"/>
  <c r="C391" i="6"/>
  <c r="D391" i="6"/>
  <c r="E391" i="6"/>
  <c r="F391" i="6"/>
  <c r="G391" i="6"/>
  <c r="H391" i="6"/>
  <c r="R391" i="6"/>
  <c r="C392" i="6"/>
  <c r="D392" i="6"/>
  <c r="E392" i="6"/>
  <c r="F392" i="6"/>
  <c r="G392" i="6"/>
  <c r="H392" i="6"/>
  <c r="R392" i="6"/>
  <c r="C393" i="6"/>
  <c r="D393" i="6"/>
  <c r="E393" i="6"/>
  <c r="F393" i="6"/>
  <c r="G393" i="6"/>
  <c r="H393" i="6"/>
  <c r="R393" i="6"/>
  <c r="C394" i="6"/>
  <c r="D394" i="6"/>
  <c r="E394" i="6"/>
  <c r="F394" i="6"/>
  <c r="G394" i="6"/>
  <c r="H394" i="6"/>
  <c r="R394" i="6"/>
  <c r="C395" i="6"/>
  <c r="D395" i="6"/>
  <c r="E395" i="6"/>
  <c r="F395" i="6"/>
  <c r="G395" i="6"/>
  <c r="H395" i="6"/>
  <c r="R395" i="6"/>
  <c r="C396" i="6"/>
  <c r="D396" i="6"/>
  <c r="E396" i="6"/>
  <c r="F396" i="6"/>
  <c r="G396" i="6"/>
  <c r="H396" i="6"/>
  <c r="R396" i="6"/>
  <c r="C397" i="6"/>
  <c r="D397" i="6"/>
  <c r="E397" i="6"/>
  <c r="F397" i="6"/>
  <c r="G397" i="6"/>
  <c r="H397" i="6"/>
  <c r="R397" i="6"/>
  <c r="C398" i="6"/>
  <c r="D398" i="6"/>
  <c r="E398" i="6"/>
  <c r="F398" i="6"/>
  <c r="G398" i="6"/>
  <c r="H398" i="6"/>
  <c r="R398" i="6"/>
  <c r="C399" i="6"/>
  <c r="D399" i="6"/>
  <c r="E399" i="6"/>
  <c r="F399" i="6"/>
  <c r="G399" i="6"/>
  <c r="H399" i="6"/>
  <c r="R399" i="6"/>
  <c r="C400" i="6"/>
  <c r="D400" i="6"/>
  <c r="E400" i="6"/>
  <c r="F400" i="6"/>
  <c r="G400" i="6"/>
  <c r="H400" i="6"/>
  <c r="R400" i="6"/>
  <c r="C401" i="6"/>
  <c r="D401" i="6"/>
  <c r="E401" i="6"/>
  <c r="F401" i="6"/>
  <c r="G401" i="6"/>
  <c r="H401" i="6"/>
  <c r="R401" i="6"/>
  <c r="C402" i="6"/>
  <c r="D402" i="6"/>
  <c r="E402" i="6"/>
  <c r="F402" i="6"/>
  <c r="G402" i="6"/>
  <c r="H402" i="6"/>
  <c r="R402" i="6"/>
  <c r="C403" i="6"/>
  <c r="D403" i="6"/>
  <c r="E403" i="6"/>
  <c r="F403" i="6"/>
  <c r="G403" i="6"/>
  <c r="H403" i="6"/>
  <c r="R403" i="6"/>
  <c r="C404" i="6"/>
  <c r="D404" i="6"/>
  <c r="E404" i="6"/>
  <c r="F404" i="6"/>
  <c r="G404" i="6"/>
  <c r="H404" i="6"/>
  <c r="R404" i="6"/>
  <c r="C405" i="6"/>
  <c r="D405" i="6"/>
  <c r="E405" i="6"/>
  <c r="F405" i="6"/>
  <c r="G405" i="6"/>
  <c r="H405" i="6"/>
  <c r="R405" i="6"/>
  <c r="C406" i="6"/>
  <c r="D406" i="6"/>
  <c r="E406" i="6"/>
  <c r="F406" i="6"/>
  <c r="G406" i="6"/>
  <c r="H406" i="6"/>
  <c r="R406" i="6"/>
  <c r="C407" i="6"/>
  <c r="D407" i="6"/>
  <c r="E407" i="6"/>
  <c r="F407" i="6"/>
  <c r="G407" i="6"/>
  <c r="H407" i="6"/>
  <c r="R407" i="6"/>
  <c r="C408" i="6"/>
  <c r="D408" i="6"/>
  <c r="E408" i="6"/>
  <c r="F408" i="6"/>
  <c r="G408" i="6"/>
  <c r="H408" i="6"/>
  <c r="R408" i="6"/>
  <c r="C409" i="6"/>
  <c r="D409" i="6"/>
  <c r="E409" i="6"/>
  <c r="F409" i="6"/>
  <c r="G409" i="6"/>
  <c r="H409" i="6"/>
  <c r="R409" i="6"/>
  <c r="C410" i="6"/>
  <c r="D410" i="6"/>
  <c r="E410" i="6"/>
  <c r="F410" i="6"/>
  <c r="G410" i="6"/>
  <c r="H410" i="6"/>
  <c r="R410" i="6"/>
  <c r="C411" i="6"/>
  <c r="D411" i="6"/>
  <c r="E411" i="6"/>
  <c r="F411" i="6"/>
  <c r="G411" i="6"/>
  <c r="H411" i="6"/>
  <c r="R411" i="6"/>
  <c r="C412" i="6"/>
  <c r="D412" i="6"/>
  <c r="E412" i="6"/>
  <c r="F412" i="6"/>
  <c r="G412" i="6"/>
  <c r="H412" i="6"/>
  <c r="R412" i="6"/>
  <c r="C413" i="6"/>
  <c r="D413" i="6"/>
  <c r="E413" i="6"/>
  <c r="F413" i="6"/>
  <c r="G413" i="6"/>
  <c r="H413" i="6"/>
  <c r="R413" i="6"/>
  <c r="C414" i="6"/>
  <c r="D414" i="6"/>
  <c r="E414" i="6"/>
  <c r="F414" i="6"/>
  <c r="G414" i="6"/>
  <c r="H414" i="6"/>
  <c r="R414" i="6"/>
  <c r="C415" i="6"/>
  <c r="D415" i="6"/>
  <c r="E415" i="6"/>
  <c r="F415" i="6"/>
  <c r="G415" i="6"/>
  <c r="H415" i="6"/>
  <c r="R415" i="6"/>
  <c r="C416" i="6"/>
  <c r="D416" i="6"/>
  <c r="E416" i="6"/>
  <c r="F416" i="6"/>
  <c r="G416" i="6"/>
  <c r="H416" i="6"/>
  <c r="R416" i="6"/>
  <c r="A1" i="10"/>
  <c r="R282" i="6"/>
  <c r="C417" i="6"/>
  <c r="D417" i="6"/>
  <c r="E417" i="6"/>
  <c r="F417" i="6"/>
  <c r="G417" i="6"/>
  <c r="H417" i="6"/>
  <c r="R417" i="6"/>
  <c r="C418" i="6"/>
  <c r="D418" i="6"/>
  <c r="E418" i="6"/>
  <c r="F418" i="6"/>
  <c r="G418" i="6"/>
  <c r="H418" i="6"/>
  <c r="R418" i="6"/>
  <c r="C419" i="6"/>
  <c r="D419" i="6"/>
  <c r="E419" i="6"/>
  <c r="F419" i="6"/>
  <c r="G419" i="6"/>
  <c r="H419" i="6"/>
  <c r="R419" i="6"/>
  <c r="C420" i="6"/>
  <c r="D420" i="6"/>
  <c r="E420" i="6"/>
  <c r="F420" i="6"/>
  <c r="G420" i="6"/>
  <c r="H420" i="6"/>
  <c r="R420" i="6"/>
  <c r="C421" i="6"/>
  <c r="D421" i="6"/>
  <c r="E421" i="6"/>
  <c r="F421" i="6"/>
  <c r="G421" i="6"/>
  <c r="H421" i="6"/>
  <c r="R421" i="6"/>
  <c r="C422" i="6"/>
  <c r="D422" i="6"/>
  <c r="E422" i="6"/>
  <c r="F422" i="6"/>
  <c r="G422" i="6"/>
  <c r="H422" i="6"/>
  <c r="R422" i="6"/>
  <c r="C423" i="6"/>
  <c r="D423" i="6"/>
  <c r="E423" i="6"/>
  <c r="F423" i="6"/>
  <c r="G423" i="6"/>
  <c r="H423" i="6"/>
  <c r="R423" i="6"/>
  <c r="R424" i="6"/>
  <c r="R425" i="6"/>
  <c r="R427" i="6"/>
  <c r="R428" i="6"/>
  <c r="R429" i="6"/>
  <c r="R430" i="6"/>
  <c r="R431" i="6"/>
  <c r="R432" i="6"/>
  <c r="R433" i="6"/>
  <c r="R434" i="6"/>
  <c r="R435" i="6"/>
  <c r="B39" i="15"/>
  <c r="B40" i="15"/>
  <c r="B41" i="15"/>
  <c r="B42" i="15"/>
  <c r="B43" i="15"/>
  <c r="B44" i="15"/>
  <c r="B45" i="15"/>
  <c r="B46" i="15"/>
  <c r="B47" i="15"/>
  <c r="B48" i="15"/>
  <c r="B49" i="15"/>
  <c r="B50" i="15"/>
  <c r="B51" i="15"/>
  <c r="B52" i="15"/>
  <c r="B54" i="15"/>
  <c r="B55" i="15"/>
  <c r="B56" i="15"/>
  <c r="B57" i="15"/>
  <c r="B58" i="15"/>
  <c r="B59" i="15"/>
  <c r="B60" i="15"/>
  <c r="B61" i="15"/>
  <c r="B62" i="15"/>
  <c r="B63" i="15"/>
  <c r="B64" i="15"/>
  <c r="B65" i="15"/>
  <c r="B66" i="15"/>
  <c r="B68" i="15"/>
  <c r="B69" i="15"/>
  <c r="B70" i="15"/>
  <c r="B71" i="15"/>
  <c r="B72" i="15"/>
  <c r="B73" i="15"/>
  <c r="H73" i="15" s="1"/>
  <c r="I73" i="15" s="1"/>
  <c r="B74" i="15"/>
  <c r="F52" i="15"/>
  <c r="F61" i="15"/>
  <c r="F62" i="15"/>
  <c r="H52" i="15"/>
  <c r="I52" i="15"/>
  <c r="H61" i="15"/>
  <c r="I61" i="15"/>
  <c r="H62" i="15"/>
  <c r="I62" i="15"/>
  <c r="H95" i="15"/>
  <c r="I95" i="15"/>
  <c r="H103" i="15"/>
  <c r="I103" i="15"/>
  <c r="H105" i="15"/>
  <c r="I105" i="15"/>
  <c r="H91" i="15"/>
  <c r="I91" i="15"/>
  <c r="H117" i="15"/>
  <c r="I117" i="15"/>
  <c r="T37" i="15"/>
  <c r="B37" i="15"/>
  <c r="C48" i="6"/>
  <c r="D48" i="6"/>
  <c r="E48" i="6"/>
  <c r="F48" i="6"/>
  <c r="G48" i="6"/>
  <c r="H48" i="6"/>
  <c r="R48" i="6"/>
  <c r="C49" i="6"/>
  <c r="D49" i="6"/>
  <c r="E49" i="6"/>
  <c r="F49" i="6"/>
  <c r="G49" i="6"/>
  <c r="H49" i="6"/>
  <c r="R49" i="6"/>
  <c r="C50" i="6"/>
  <c r="D50" i="6"/>
  <c r="E50" i="6"/>
  <c r="F50" i="6"/>
  <c r="G50" i="6"/>
  <c r="H50" i="6"/>
  <c r="R50" i="6"/>
  <c r="C51" i="6"/>
  <c r="D51" i="6"/>
  <c r="E51" i="6"/>
  <c r="F51" i="6"/>
  <c r="G51" i="6"/>
  <c r="H51" i="6"/>
  <c r="R51" i="6"/>
  <c r="T25" i="15"/>
  <c r="M22" i="8"/>
  <c r="H31" i="15"/>
  <c r="H121" i="15"/>
  <c r="H125" i="15"/>
  <c r="H126" i="15"/>
  <c r="H129" i="15"/>
  <c r="H130" i="15"/>
  <c r="H131" i="15"/>
  <c r="H145" i="15"/>
  <c r="H148" i="15"/>
  <c r="H152" i="15"/>
  <c r="H153" i="15"/>
  <c r="H154" i="15"/>
  <c r="H158" i="15"/>
  <c r="H164" i="15"/>
  <c r="H165" i="15"/>
  <c r="H166" i="15"/>
  <c r="H167" i="15"/>
  <c r="H168" i="15"/>
  <c r="H176" i="15"/>
  <c r="H180" i="15"/>
  <c r="H181" i="15"/>
  <c r="H182" i="15"/>
  <c r="H183" i="15"/>
  <c r="H184" i="15"/>
  <c r="H185" i="15"/>
  <c r="H186" i="15"/>
  <c r="H187" i="15"/>
  <c r="H188" i="15"/>
  <c r="H189" i="15"/>
  <c r="H190" i="15"/>
  <c r="H191" i="15"/>
  <c r="H192" i="15"/>
  <c r="H193" i="15"/>
  <c r="A1" i="19"/>
  <c r="A1" i="40"/>
  <c r="A1" i="23"/>
  <c r="A1" i="20"/>
  <c r="A1" i="38"/>
  <c r="A1" i="26"/>
  <c r="A1" i="17"/>
  <c r="A1" i="29"/>
  <c r="A1" i="33"/>
  <c r="A1" i="39"/>
  <c r="A1" i="37"/>
  <c r="A1" i="11"/>
  <c r="A1" i="36"/>
  <c r="A1" i="27"/>
  <c r="A1" i="41"/>
  <c r="A1" i="32"/>
  <c r="A1" i="31"/>
  <c r="A1" i="34"/>
  <c r="A1" i="28"/>
  <c r="A1" i="16"/>
  <c r="A1" i="35"/>
  <c r="A1" i="24"/>
  <c r="A1" i="30"/>
  <c r="A1" i="21"/>
  <c r="B5" i="15" l="1"/>
  <c r="B6" i="15"/>
  <c r="B7" i="15"/>
  <c r="B8" i="15"/>
  <c r="B9" i="15"/>
  <c r="B10" i="15"/>
  <c r="B11" i="15"/>
  <c r="B12" i="15"/>
  <c r="B13" i="15"/>
  <c r="B14" i="15"/>
  <c r="B15" i="15"/>
  <c r="B16" i="15"/>
  <c r="B17" i="15"/>
  <c r="B18" i="15"/>
  <c r="B19" i="15"/>
  <c r="B20" i="15"/>
  <c r="B21" i="15"/>
  <c r="B22" i="15"/>
  <c r="B23" i="15"/>
  <c r="B24" i="15"/>
  <c r="B25" i="15"/>
  <c r="B26" i="15"/>
  <c r="B28" i="15"/>
  <c r="B29" i="15"/>
  <c r="B30" i="15"/>
  <c r="B31" i="15"/>
  <c r="B32" i="15"/>
  <c r="B33" i="15"/>
  <c r="B34" i="15"/>
  <c r="B35" i="15"/>
  <c r="B36" i="15"/>
  <c r="B38" i="15"/>
  <c r="B77" i="15"/>
  <c r="B79" i="15"/>
  <c r="B80" i="15"/>
  <c r="B82" i="15"/>
  <c r="B83" i="15"/>
  <c r="B84" i="15"/>
  <c r="B85" i="15"/>
  <c r="B86" i="15"/>
  <c r="B93" i="15"/>
  <c r="B94" i="15"/>
  <c r="B95" i="15"/>
  <c r="B96" i="15"/>
  <c r="B97" i="15"/>
  <c r="B98" i="15"/>
  <c r="B99" i="15"/>
  <c r="B100" i="15"/>
  <c r="B101" i="15"/>
  <c r="B102" i="15"/>
  <c r="B103" i="15"/>
  <c r="B104" i="15"/>
  <c r="H104" i="15" s="1"/>
  <c r="I104" i="15" s="1"/>
  <c r="B105" i="15"/>
  <c r="B107" i="15"/>
  <c r="B108" i="15"/>
  <c r="B109" i="15"/>
  <c r="B110" i="15"/>
  <c r="B111" i="15"/>
  <c r="B112" i="15"/>
  <c r="B113" i="15"/>
  <c r="B114" i="15"/>
  <c r="B87" i="15"/>
  <c r="B88" i="15"/>
  <c r="B89" i="15"/>
  <c r="B90" i="15"/>
  <c r="B91" i="15"/>
  <c r="B115" i="15"/>
  <c r="H115" i="15" s="1"/>
  <c r="I115" i="15" s="1"/>
  <c r="B116" i="15"/>
  <c r="H116" i="15" s="1"/>
  <c r="I116" i="15" s="1"/>
  <c r="B117" i="15"/>
  <c r="B118" i="15"/>
  <c r="B119" i="15"/>
  <c r="B120" i="15"/>
  <c r="H120" i="15" s="1"/>
  <c r="B121" i="15"/>
  <c r="B123" i="15"/>
  <c r="H123" i="15" s="1"/>
  <c r="B124" i="15"/>
  <c r="H124" i="15" s="1"/>
  <c r="B125" i="15"/>
  <c r="B126" i="15"/>
  <c r="B128" i="15"/>
  <c r="H128" i="15" s="1"/>
  <c r="B129" i="15"/>
  <c r="B130" i="15"/>
  <c r="B131" i="15"/>
  <c r="B132" i="15"/>
  <c r="H132" i="15" s="1"/>
  <c r="B133" i="15"/>
  <c r="H133" i="15" s="1"/>
  <c r="B134" i="15"/>
  <c r="H134" i="15" s="1"/>
  <c r="B135" i="15"/>
  <c r="H135" i="15" s="1"/>
  <c r="B136" i="15"/>
  <c r="H136" i="15" s="1"/>
  <c r="B137" i="15"/>
  <c r="H137" i="15" s="1"/>
  <c r="B138" i="15"/>
  <c r="H138" i="15" s="1"/>
  <c r="B139" i="15"/>
  <c r="H139" i="15" s="1"/>
  <c r="B140" i="15"/>
  <c r="H140" i="15" s="1"/>
  <c r="B141" i="15"/>
  <c r="H141" i="15" s="1"/>
  <c r="B142" i="15"/>
  <c r="H142" i="15" s="1"/>
  <c r="B143" i="15"/>
  <c r="B144" i="15"/>
  <c r="H144" i="15" s="1"/>
  <c r="B145" i="15"/>
  <c r="B146" i="15"/>
  <c r="H146" i="15" s="1"/>
  <c r="B147" i="15"/>
  <c r="H147" i="15" s="1"/>
  <c r="B148" i="15"/>
  <c r="B150" i="15"/>
  <c r="H150" i="15" s="1"/>
  <c r="B151" i="15"/>
  <c r="H151" i="15" s="1"/>
  <c r="B152" i="15"/>
  <c r="B153" i="15"/>
  <c r="B154" i="15"/>
  <c r="B155" i="15"/>
  <c r="H155" i="15" s="1"/>
  <c r="B156" i="15"/>
  <c r="B157" i="15"/>
  <c r="H157" i="15" s="1"/>
  <c r="B158" i="15"/>
  <c r="B159" i="15"/>
  <c r="H159" i="15" s="1"/>
  <c r="B160" i="15"/>
  <c r="H160" i="15" s="1"/>
  <c r="B161" i="15"/>
  <c r="H161" i="15" s="1"/>
  <c r="B162" i="15"/>
  <c r="H162" i="15" s="1"/>
  <c r="B163" i="15"/>
  <c r="H163" i="15" s="1"/>
  <c r="B164" i="15"/>
  <c r="B165" i="15"/>
  <c r="B166" i="15"/>
  <c r="B167" i="15"/>
  <c r="B168" i="15"/>
  <c r="B169" i="15"/>
  <c r="H169" i="15" s="1"/>
  <c r="B170" i="15"/>
  <c r="H170" i="15" s="1"/>
  <c r="B171" i="15"/>
  <c r="H171" i="15" s="1"/>
  <c r="B172" i="15"/>
  <c r="H172" i="15" s="1"/>
  <c r="B173" i="15"/>
  <c r="H173" i="15" s="1"/>
  <c r="B174" i="15"/>
  <c r="H174" i="15" s="1"/>
  <c r="B175" i="15"/>
  <c r="H175" i="15" s="1"/>
  <c r="B176" i="15"/>
  <c r="B178" i="15"/>
  <c r="B179" i="15"/>
  <c r="H179" i="15" s="1"/>
  <c r="B180" i="15"/>
  <c r="B181" i="15"/>
  <c r="B182" i="15"/>
  <c r="B183" i="15"/>
  <c r="B184" i="15"/>
  <c r="B185" i="15"/>
  <c r="B186" i="15"/>
  <c r="B187" i="15"/>
  <c r="B188" i="15"/>
  <c r="B189" i="15"/>
  <c r="B190" i="15"/>
  <c r="B191" i="15"/>
  <c r="B192" i="15"/>
  <c r="B193" i="15"/>
  <c r="B194" i="15"/>
  <c r="H488" i="6" l="1"/>
  <c r="D488" i="6"/>
  <c r="G486" i="6"/>
  <c r="C486" i="6"/>
  <c r="E488" i="6"/>
  <c r="G488" i="6"/>
  <c r="C488" i="6"/>
  <c r="F486" i="6"/>
  <c r="H486" i="6"/>
  <c r="F488" i="6"/>
  <c r="E486" i="6"/>
  <c r="D486" i="6"/>
  <c r="H483" i="6"/>
  <c r="H484" i="6"/>
  <c r="G483" i="6"/>
  <c r="H485" i="6"/>
  <c r="G484" i="6"/>
  <c r="F483" i="6"/>
  <c r="F485" i="6"/>
  <c r="D483" i="6"/>
  <c r="E485" i="6"/>
  <c r="C483" i="6"/>
  <c r="C485" i="6"/>
  <c r="G485" i="6"/>
  <c r="F484" i="6"/>
  <c r="E483" i="6"/>
  <c r="E484" i="6"/>
  <c r="D484" i="6"/>
  <c r="D485" i="6"/>
  <c r="C484" i="6"/>
  <c r="H347" i="6"/>
  <c r="E361" i="6"/>
  <c r="H357" i="6"/>
  <c r="E461" i="6"/>
  <c r="F426" i="6"/>
  <c r="H388" i="6"/>
  <c r="D388" i="6"/>
  <c r="G387" i="6"/>
  <c r="C387" i="6"/>
  <c r="E385" i="6"/>
  <c r="H384" i="6"/>
  <c r="D384" i="6"/>
  <c r="E381" i="6"/>
  <c r="H380" i="6"/>
  <c r="D380" i="6"/>
  <c r="F378" i="6"/>
  <c r="E377" i="6"/>
  <c r="H376" i="6"/>
  <c r="D376" i="6"/>
  <c r="G375" i="6"/>
  <c r="C375" i="6"/>
  <c r="G462" i="6"/>
  <c r="C462" i="6"/>
  <c r="G460" i="6"/>
  <c r="C460" i="6"/>
  <c r="F459" i="6"/>
  <c r="F187" i="6"/>
  <c r="G378" i="6"/>
  <c r="E376" i="6"/>
  <c r="D375" i="6"/>
  <c r="D462" i="6"/>
  <c r="D460" i="6"/>
  <c r="C459" i="6"/>
  <c r="F461" i="6"/>
  <c r="C426" i="6"/>
  <c r="G426" i="6"/>
  <c r="G388" i="6"/>
  <c r="C388" i="6"/>
  <c r="F387" i="6"/>
  <c r="H385" i="6"/>
  <c r="D385" i="6"/>
  <c r="G384" i="6"/>
  <c r="C384" i="6"/>
  <c r="H381" i="6"/>
  <c r="D381" i="6"/>
  <c r="G380" i="6"/>
  <c r="C380" i="6"/>
  <c r="E378" i="6"/>
  <c r="H377" i="6"/>
  <c r="D377" i="6"/>
  <c r="G376" i="6"/>
  <c r="C376" i="6"/>
  <c r="F375" i="6"/>
  <c r="F462" i="6"/>
  <c r="F460" i="6"/>
  <c r="E459" i="6"/>
  <c r="C187" i="6"/>
  <c r="G187" i="6"/>
  <c r="D461" i="6"/>
  <c r="H461" i="6"/>
  <c r="E426" i="6"/>
  <c r="E388" i="6"/>
  <c r="H387" i="6"/>
  <c r="D387" i="6"/>
  <c r="F385" i="6"/>
  <c r="E384" i="6"/>
  <c r="F381" i="6"/>
  <c r="E380" i="6"/>
  <c r="C378" i="6"/>
  <c r="F377" i="6"/>
  <c r="H375" i="6"/>
  <c r="H462" i="6"/>
  <c r="H460" i="6"/>
  <c r="G459" i="6"/>
  <c r="E187" i="6"/>
  <c r="C461" i="6"/>
  <c r="G461" i="6"/>
  <c r="D426" i="6"/>
  <c r="H426" i="6"/>
  <c r="F388" i="6"/>
  <c r="E387" i="6"/>
  <c r="G385" i="6"/>
  <c r="C385" i="6"/>
  <c r="F384" i="6"/>
  <c r="G381" i="6"/>
  <c r="C381" i="6"/>
  <c r="F380" i="6"/>
  <c r="H378" i="6"/>
  <c r="D378" i="6"/>
  <c r="G377" i="6"/>
  <c r="C377" i="6"/>
  <c r="F376" i="6"/>
  <c r="E375" i="6"/>
  <c r="E462" i="6"/>
  <c r="E460" i="6"/>
  <c r="H459" i="6"/>
  <c r="D459" i="6"/>
  <c r="D187" i="6"/>
  <c r="H187" i="6"/>
  <c r="F177" i="15"/>
  <c r="H178" i="15"/>
  <c r="H156" i="15"/>
  <c r="G456" i="6"/>
  <c r="C456" i="6"/>
  <c r="H458" i="6"/>
  <c r="D458" i="6"/>
  <c r="G457" i="6"/>
  <c r="C457" i="6"/>
  <c r="D188" i="6"/>
  <c r="H188" i="6"/>
  <c r="E189" i="6"/>
  <c r="F190" i="6"/>
  <c r="C191" i="6"/>
  <c r="G191" i="6"/>
  <c r="D192" i="6"/>
  <c r="H192" i="6"/>
  <c r="E193" i="6"/>
  <c r="F194" i="6"/>
  <c r="E457" i="6"/>
  <c r="G189" i="6"/>
  <c r="H190" i="6"/>
  <c r="F192" i="6"/>
  <c r="G193" i="6"/>
  <c r="E458" i="6"/>
  <c r="F191" i="6"/>
  <c r="H193" i="6"/>
  <c r="F456" i="6"/>
  <c r="G458" i="6"/>
  <c r="C458" i="6"/>
  <c r="F457" i="6"/>
  <c r="E188" i="6"/>
  <c r="F189" i="6"/>
  <c r="C190" i="6"/>
  <c r="G190" i="6"/>
  <c r="D191" i="6"/>
  <c r="H191" i="6"/>
  <c r="E192" i="6"/>
  <c r="F193" i="6"/>
  <c r="C194" i="6"/>
  <c r="G194" i="6"/>
  <c r="F458" i="6"/>
  <c r="F188" i="6"/>
  <c r="C189" i="6"/>
  <c r="D190" i="6"/>
  <c r="E191" i="6"/>
  <c r="D194" i="6"/>
  <c r="H194" i="6"/>
  <c r="D456" i="6"/>
  <c r="H457" i="6"/>
  <c r="C188" i="6"/>
  <c r="D189" i="6"/>
  <c r="E190" i="6"/>
  <c r="C192" i="6"/>
  <c r="D193" i="6"/>
  <c r="E456" i="6"/>
  <c r="C193" i="6"/>
  <c r="H456" i="6"/>
  <c r="D457" i="6"/>
  <c r="G188" i="6"/>
  <c r="H189" i="6"/>
  <c r="G192" i="6"/>
  <c r="E194" i="6"/>
  <c r="G153" i="6"/>
  <c r="F446" i="6"/>
  <c r="H447" i="6"/>
  <c r="C451" i="6"/>
  <c r="E453" i="6"/>
  <c r="G372" i="6"/>
  <c r="F357" i="6"/>
  <c r="H449" i="6"/>
  <c r="F342" i="6"/>
  <c r="E447" i="6"/>
  <c r="G450" i="6"/>
  <c r="F453" i="6"/>
  <c r="G371" i="6"/>
  <c r="E338" i="6"/>
  <c r="C347" i="6"/>
  <c r="E446" i="6"/>
  <c r="C452" i="6"/>
  <c r="G338" i="6"/>
  <c r="C446" i="6"/>
  <c r="C449" i="6"/>
  <c r="E451" i="6"/>
  <c r="D454" i="6"/>
  <c r="E372" i="6"/>
  <c r="D338" i="6"/>
  <c r="E352" i="6"/>
  <c r="D449" i="6"/>
  <c r="C338" i="6"/>
  <c r="E448" i="6"/>
  <c r="G451" i="6"/>
  <c r="F454" i="6"/>
  <c r="F153" i="6"/>
  <c r="D347" i="6"/>
  <c r="G452" i="6"/>
  <c r="D352" i="6"/>
  <c r="G446" i="6"/>
  <c r="F448" i="6"/>
  <c r="D451" i="6"/>
  <c r="C454" i="6"/>
  <c r="D372" i="6"/>
  <c r="H342" i="6"/>
  <c r="F352" i="6"/>
  <c r="G447" i="6"/>
  <c r="D453" i="6"/>
  <c r="E347" i="6"/>
  <c r="F447" i="6"/>
  <c r="G449" i="6"/>
  <c r="F452" i="6"/>
  <c r="H454" i="6"/>
  <c r="H153" i="6"/>
  <c r="G342" i="6"/>
  <c r="D269" i="6"/>
  <c r="H269" i="6"/>
  <c r="D455" i="6"/>
  <c r="G273" i="6"/>
  <c r="E269" i="6"/>
  <c r="H273" i="6"/>
  <c r="C273" i="6"/>
  <c r="F269" i="6"/>
  <c r="C269" i="6"/>
  <c r="G269" i="6"/>
  <c r="E455" i="6"/>
  <c r="D273" i="6"/>
  <c r="F149" i="15"/>
  <c r="F273" i="6"/>
  <c r="E273" i="6"/>
  <c r="C286" i="6"/>
  <c r="H286" i="6"/>
  <c r="G455" i="6"/>
  <c r="E286" i="6"/>
  <c r="D286" i="6"/>
  <c r="G286" i="6"/>
  <c r="F286" i="6"/>
  <c r="F455" i="6"/>
  <c r="C455" i="6"/>
  <c r="H455" i="6"/>
  <c r="F451" i="6"/>
  <c r="H352" i="6"/>
  <c r="E449" i="6"/>
  <c r="D452" i="6"/>
  <c r="F371" i="6"/>
  <c r="F338" i="6"/>
  <c r="G352" i="6"/>
  <c r="C447" i="6"/>
  <c r="H453" i="6"/>
  <c r="C357" i="6"/>
  <c r="F449" i="6"/>
  <c r="H451" i="6"/>
  <c r="G454" i="6"/>
  <c r="H372" i="6"/>
  <c r="D342" i="6"/>
  <c r="E357" i="6"/>
  <c r="H448" i="6"/>
  <c r="E371" i="6"/>
  <c r="G357" i="6"/>
  <c r="D446" i="6"/>
  <c r="C448" i="6"/>
  <c r="D450" i="6"/>
  <c r="C453" i="6"/>
  <c r="D371" i="6"/>
  <c r="D153" i="6"/>
  <c r="C342" i="6"/>
  <c r="D357" i="6"/>
  <c r="E454" i="6"/>
  <c r="D447" i="6"/>
  <c r="F450" i="6"/>
  <c r="H452" i="6"/>
  <c r="C372" i="6"/>
  <c r="E342" i="6"/>
  <c r="C352" i="6"/>
  <c r="D448" i="6"/>
  <c r="F372" i="6"/>
  <c r="C450" i="6"/>
  <c r="E452" i="6"/>
  <c r="C371" i="6"/>
  <c r="E153" i="6"/>
  <c r="G347" i="6"/>
  <c r="C361" i="6"/>
  <c r="E450" i="6"/>
  <c r="C153" i="6"/>
  <c r="H446" i="6"/>
  <c r="G448" i="6"/>
  <c r="H450" i="6"/>
  <c r="G453" i="6"/>
  <c r="H371" i="6"/>
  <c r="H338" i="6"/>
  <c r="F347" i="6"/>
  <c r="D361" i="6"/>
  <c r="H143" i="15"/>
  <c r="F149" i="6"/>
  <c r="G150" i="6"/>
  <c r="H151" i="6"/>
  <c r="G445" i="6"/>
  <c r="F444" i="6"/>
  <c r="D443" i="6"/>
  <c r="C442" i="6"/>
  <c r="E440" i="6"/>
  <c r="H149" i="6"/>
  <c r="C152" i="6"/>
  <c r="E445" i="6"/>
  <c r="D444" i="6"/>
  <c r="H441" i="6"/>
  <c r="C440" i="6"/>
  <c r="G442" i="6"/>
  <c r="C151" i="6"/>
  <c r="D152" i="6"/>
  <c r="D445" i="6"/>
  <c r="C444" i="6"/>
  <c r="H442" i="6"/>
  <c r="G441" i="6"/>
  <c r="C150" i="6"/>
  <c r="D151" i="6"/>
  <c r="E152" i="6"/>
  <c r="C445" i="6"/>
  <c r="H443" i="6"/>
  <c r="F441" i="6"/>
  <c r="E444" i="6"/>
  <c r="C149" i="6"/>
  <c r="D150" i="6"/>
  <c r="E151" i="6"/>
  <c r="F152" i="6"/>
  <c r="G443" i="6"/>
  <c r="F442" i="6"/>
  <c r="E441" i="6"/>
  <c r="H440" i="6"/>
  <c r="F445" i="6"/>
  <c r="D149" i="6"/>
  <c r="E150" i="6"/>
  <c r="F151" i="6"/>
  <c r="G152" i="6"/>
  <c r="H444" i="6"/>
  <c r="F443" i="6"/>
  <c r="E442" i="6"/>
  <c r="D441" i="6"/>
  <c r="G440" i="6"/>
  <c r="H150" i="6"/>
  <c r="D440" i="6"/>
  <c r="E149" i="6"/>
  <c r="F150" i="6"/>
  <c r="G151" i="6"/>
  <c r="H152" i="6"/>
  <c r="H445" i="6"/>
  <c r="G444" i="6"/>
  <c r="E443" i="6"/>
  <c r="D442" i="6"/>
  <c r="C441" i="6"/>
  <c r="F440" i="6"/>
  <c r="G149" i="6"/>
  <c r="C443" i="6"/>
  <c r="F127" i="15"/>
  <c r="C148" i="6"/>
  <c r="D148" i="6"/>
  <c r="E148" i="6"/>
  <c r="F148" i="6"/>
  <c r="G148" i="6"/>
  <c r="H148" i="6"/>
  <c r="F176" i="6"/>
  <c r="F178" i="6"/>
  <c r="G179" i="6"/>
  <c r="H180" i="6"/>
  <c r="D178" i="6"/>
  <c r="G176" i="6"/>
  <c r="G178" i="6"/>
  <c r="H179" i="6"/>
  <c r="C182" i="6"/>
  <c r="F182" i="6"/>
  <c r="G181" i="6"/>
  <c r="H176" i="6"/>
  <c r="H178" i="6"/>
  <c r="C181" i="6"/>
  <c r="D182" i="6"/>
  <c r="E181" i="6"/>
  <c r="F180" i="6"/>
  <c r="C180" i="6"/>
  <c r="D181" i="6"/>
  <c r="E182" i="6"/>
  <c r="D180" i="6"/>
  <c r="G182" i="6"/>
  <c r="H182" i="6"/>
  <c r="C179" i="6"/>
  <c r="C176" i="6"/>
  <c r="C178" i="6"/>
  <c r="D179" i="6"/>
  <c r="E180" i="6"/>
  <c r="F181" i="6"/>
  <c r="E179" i="6"/>
  <c r="D176" i="6"/>
  <c r="E176" i="6"/>
  <c r="E178" i="6"/>
  <c r="F179" i="6"/>
  <c r="G180" i="6"/>
  <c r="H181" i="6"/>
  <c r="D171" i="6"/>
  <c r="C368" i="6"/>
  <c r="D369" i="6"/>
  <c r="E171" i="6"/>
  <c r="C367" i="6"/>
  <c r="D368" i="6"/>
  <c r="E369" i="6"/>
  <c r="F171" i="6"/>
  <c r="D367" i="6"/>
  <c r="E368" i="6"/>
  <c r="F369" i="6"/>
  <c r="G171" i="6"/>
  <c r="E367" i="6"/>
  <c r="F368" i="6"/>
  <c r="G369" i="6"/>
  <c r="G367" i="6"/>
  <c r="H171" i="6"/>
  <c r="F367" i="6"/>
  <c r="G368" i="6"/>
  <c r="H369" i="6"/>
  <c r="H367" i="6"/>
  <c r="C171" i="6"/>
  <c r="C369" i="6"/>
  <c r="H100" i="15"/>
  <c r="I100" i="15" s="1"/>
  <c r="H368" i="6"/>
  <c r="H119" i="15"/>
  <c r="G177" i="6"/>
  <c r="D177" i="6"/>
  <c r="H177" i="6"/>
  <c r="F177" i="6"/>
  <c r="C177" i="6"/>
  <c r="E177" i="6"/>
  <c r="H118" i="15"/>
  <c r="E364" i="6"/>
  <c r="F365" i="6"/>
  <c r="G366" i="6"/>
  <c r="F364" i="6"/>
  <c r="G364" i="6"/>
  <c r="H365" i="6"/>
  <c r="G365" i="6"/>
  <c r="H364" i="6"/>
  <c r="D364" i="6"/>
  <c r="C366" i="6"/>
  <c r="E365" i="6"/>
  <c r="C365" i="6"/>
  <c r="D366" i="6"/>
  <c r="E366" i="6"/>
  <c r="C364" i="6"/>
  <c r="D365" i="6"/>
  <c r="F366" i="6"/>
  <c r="H366" i="6"/>
  <c r="F122" i="15"/>
  <c r="F169" i="6"/>
  <c r="C170" i="6"/>
  <c r="G170" i="6"/>
  <c r="C349" i="6"/>
  <c r="G349" i="6"/>
  <c r="D350" i="6"/>
  <c r="H350" i="6"/>
  <c r="E351" i="6"/>
  <c r="F353" i="6"/>
  <c r="C354" i="6"/>
  <c r="G354" i="6"/>
  <c r="D355" i="6"/>
  <c r="H355" i="6"/>
  <c r="E356" i="6"/>
  <c r="F358" i="6"/>
  <c r="C359" i="6"/>
  <c r="G359" i="6"/>
  <c r="D360" i="6"/>
  <c r="H360" i="6"/>
  <c r="E362" i="6"/>
  <c r="D433" i="6"/>
  <c r="H433" i="6"/>
  <c r="F434" i="6"/>
  <c r="C435" i="6"/>
  <c r="G435" i="6"/>
  <c r="C169" i="6"/>
  <c r="G169" i="6"/>
  <c r="D170" i="6"/>
  <c r="H170" i="6"/>
  <c r="D349" i="6"/>
  <c r="H349" i="6"/>
  <c r="E350" i="6"/>
  <c r="F351" i="6"/>
  <c r="C353" i="6"/>
  <c r="G353" i="6"/>
  <c r="D354" i="6"/>
  <c r="H354" i="6"/>
  <c r="E355" i="6"/>
  <c r="F356" i="6"/>
  <c r="C358" i="6"/>
  <c r="G358" i="6"/>
  <c r="D359" i="6"/>
  <c r="H359" i="6"/>
  <c r="E360" i="6"/>
  <c r="F362" i="6"/>
  <c r="E433" i="6"/>
  <c r="C434" i="6"/>
  <c r="G434" i="6"/>
  <c r="D435" i="6"/>
  <c r="H435" i="6"/>
  <c r="E169" i="6"/>
  <c r="F349" i="6"/>
  <c r="D351" i="6"/>
  <c r="E353" i="6"/>
  <c r="C355" i="6"/>
  <c r="D356" i="6"/>
  <c r="E358" i="6"/>
  <c r="C360" i="6"/>
  <c r="D362" i="6"/>
  <c r="G433" i="6"/>
  <c r="F435" i="6"/>
  <c r="D169" i="6"/>
  <c r="H169" i="6"/>
  <c r="E170" i="6"/>
  <c r="E349" i="6"/>
  <c r="F350" i="6"/>
  <c r="C351" i="6"/>
  <c r="G351" i="6"/>
  <c r="D353" i="6"/>
  <c r="H353" i="6"/>
  <c r="E354" i="6"/>
  <c r="F355" i="6"/>
  <c r="C356" i="6"/>
  <c r="G356" i="6"/>
  <c r="D358" i="6"/>
  <c r="H358" i="6"/>
  <c r="E359" i="6"/>
  <c r="F360" i="6"/>
  <c r="C362" i="6"/>
  <c r="G362" i="6"/>
  <c r="F433" i="6"/>
  <c r="D434" i="6"/>
  <c r="H434" i="6"/>
  <c r="E435" i="6"/>
  <c r="F170" i="6"/>
  <c r="C350" i="6"/>
  <c r="G350" i="6"/>
  <c r="H351" i="6"/>
  <c r="F354" i="6"/>
  <c r="G355" i="6"/>
  <c r="H356" i="6"/>
  <c r="F359" i="6"/>
  <c r="G360" i="6"/>
  <c r="H362" i="6"/>
  <c r="C433" i="6"/>
  <c r="E434" i="6"/>
  <c r="F344" i="6"/>
  <c r="D344" i="6"/>
  <c r="E344" i="6"/>
  <c r="C344" i="6"/>
  <c r="G344" i="6"/>
  <c r="H344" i="6"/>
  <c r="C164" i="6"/>
  <c r="G164" i="6"/>
  <c r="D165" i="6"/>
  <c r="H165" i="6"/>
  <c r="E166" i="6"/>
  <c r="D345" i="6"/>
  <c r="H345" i="6"/>
  <c r="E346" i="6"/>
  <c r="F348" i="6"/>
  <c r="H348" i="6"/>
  <c r="F164" i="6"/>
  <c r="G165" i="6"/>
  <c r="H166" i="6"/>
  <c r="C345" i="6"/>
  <c r="H346" i="6"/>
  <c r="D164" i="6"/>
  <c r="H164" i="6"/>
  <c r="E165" i="6"/>
  <c r="F166" i="6"/>
  <c r="E345" i="6"/>
  <c r="F346" i="6"/>
  <c r="C348" i="6"/>
  <c r="G348" i="6"/>
  <c r="E164" i="6"/>
  <c r="F165" i="6"/>
  <c r="C166" i="6"/>
  <c r="G166" i="6"/>
  <c r="F345" i="6"/>
  <c r="C346" i="6"/>
  <c r="G346" i="6"/>
  <c r="D348" i="6"/>
  <c r="C165" i="6"/>
  <c r="D166" i="6"/>
  <c r="G345" i="6"/>
  <c r="D346" i="6"/>
  <c r="E348" i="6"/>
  <c r="F81" i="15"/>
  <c r="F340" i="6"/>
  <c r="C341" i="6"/>
  <c r="G341" i="6"/>
  <c r="D343" i="6"/>
  <c r="H343" i="6"/>
  <c r="E340" i="6"/>
  <c r="C340" i="6"/>
  <c r="G340" i="6"/>
  <c r="D341" i="6"/>
  <c r="H341" i="6"/>
  <c r="E343" i="6"/>
  <c r="F341" i="6"/>
  <c r="G343" i="6"/>
  <c r="D340" i="6"/>
  <c r="H340" i="6"/>
  <c r="E341" i="6"/>
  <c r="F343" i="6"/>
  <c r="C343" i="6"/>
  <c r="F132" i="6"/>
  <c r="G132" i="6"/>
  <c r="H132" i="6"/>
  <c r="E132" i="6"/>
  <c r="C132" i="6"/>
  <c r="D132" i="6"/>
  <c r="H425" i="6"/>
  <c r="G131" i="6"/>
  <c r="G336" i="6"/>
  <c r="H337" i="6"/>
  <c r="E429" i="6"/>
  <c r="F430" i="6"/>
  <c r="G431" i="6"/>
  <c r="H432" i="6"/>
  <c r="H131" i="6"/>
  <c r="H336" i="6"/>
  <c r="F429" i="6"/>
  <c r="G430" i="6"/>
  <c r="H431" i="6"/>
  <c r="C339" i="6"/>
  <c r="G429" i="6"/>
  <c r="H430" i="6"/>
  <c r="G337" i="6"/>
  <c r="F431" i="6"/>
  <c r="C337" i="6"/>
  <c r="D339" i="6"/>
  <c r="H429" i="6"/>
  <c r="C432" i="6"/>
  <c r="E336" i="6"/>
  <c r="C429" i="6"/>
  <c r="E431" i="6"/>
  <c r="F336" i="6"/>
  <c r="E430" i="6"/>
  <c r="C131" i="6"/>
  <c r="C336" i="6"/>
  <c r="D337" i="6"/>
  <c r="E339" i="6"/>
  <c r="C431" i="6"/>
  <c r="D432" i="6"/>
  <c r="G432" i="6"/>
  <c r="D131" i="6"/>
  <c r="D336" i="6"/>
  <c r="E337" i="6"/>
  <c r="F339" i="6"/>
  <c r="C430" i="6"/>
  <c r="D431" i="6"/>
  <c r="E432" i="6"/>
  <c r="E131" i="6"/>
  <c r="F337" i="6"/>
  <c r="G339" i="6"/>
  <c r="D430" i="6"/>
  <c r="F432" i="6"/>
  <c r="F131" i="6"/>
  <c r="H339" i="6"/>
  <c r="D429" i="6"/>
  <c r="E425" i="6"/>
  <c r="C135" i="6"/>
  <c r="D136" i="6"/>
  <c r="E137" i="6"/>
  <c r="F138" i="6"/>
  <c r="G139" i="6"/>
  <c r="H140" i="6"/>
  <c r="C143" i="6"/>
  <c r="D144" i="6"/>
  <c r="E145" i="6"/>
  <c r="F146" i="6"/>
  <c r="G147" i="6"/>
  <c r="E140" i="6"/>
  <c r="D147" i="6"/>
  <c r="E146" i="6"/>
  <c r="D135" i="6"/>
  <c r="E136" i="6"/>
  <c r="F137" i="6"/>
  <c r="G138" i="6"/>
  <c r="H139" i="6"/>
  <c r="C142" i="6"/>
  <c r="D143" i="6"/>
  <c r="E144" i="6"/>
  <c r="F145" i="6"/>
  <c r="G146" i="6"/>
  <c r="H147" i="6"/>
  <c r="F141" i="6"/>
  <c r="C146" i="6"/>
  <c r="E135" i="6"/>
  <c r="F136" i="6"/>
  <c r="G137" i="6"/>
  <c r="H138" i="6"/>
  <c r="C141" i="6"/>
  <c r="D142" i="6"/>
  <c r="E143" i="6"/>
  <c r="F144" i="6"/>
  <c r="G145" i="6"/>
  <c r="H146" i="6"/>
  <c r="G144" i="6"/>
  <c r="C138" i="6"/>
  <c r="F135" i="6"/>
  <c r="G136" i="6"/>
  <c r="H137" i="6"/>
  <c r="C140" i="6"/>
  <c r="D141" i="6"/>
  <c r="E142" i="6"/>
  <c r="F143" i="6"/>
  <c r="H145" i="6"/>
  <c r="H143" i="6"/>
  <c r="G135" i="6"/>
  <c r="H136" i="6"/>
  <c r="C139" i="6"/>
  <c r="D140" i="6"/>
  <c r="E141" i="6"/>
  <c r="F142" i="6"/>
  <c r="G143" i="6"/>
  <c r="H144" i="6"/>
  <c r="C147" i="6"/>
  <c r="H135" i="6"/>
  <c r="D139" i="6"/>
  <c r="G142" i="6"/>
  <c r="F147" i="6"/>
  <c r="C137" i="6"/>
  <c r="D138" i="6"/>
  <c r="E139" i="6"/>
  <c r="F140" i="6"/>
  <c r="G141" i="6"/>
  <c r="H142" i="6"/>
  <c r="C145" i="6"/>
  <c r="D146" i="6"/>
  <c r="E147" i="6"/>
  <c r="F139" i="6"/>
  <c r="G140" i="6"/>
  <c r="H141" i="6"/>
  <c r="C144" i="6"/>
  <c r="D145" i="6"/>
  <c r="C136" i="6"/>
  <c r="D137" i="6"/>
  <c r="E138" i="6"/>
  <c r="D425" i="6"/>
  <c r="D272" i="6"/>
  <c r="F265" i="6"/>
  <c r="G266" i="6"/>
  <c r="H267" i="6"/>
  <c r="D271" i="6"/>
  <c r="C265" i="6"/>
  <c r="G270" i="6"/>
  <c r="F272" i="6"/>
  <c r="H265" i="6"/>
  <c r="C268" i="6"/>
  <c r="D270" i="6"/>
  <c r="F271" i="6"/>
  <c r="H272" i="6"/>
  <c r="C266" i="6"/>
  <c r="D267" i="6"/>
  <c r="E268" i="6"/>
  <c r="F270" i="6"/>
  <c r="H271" i="6"/>
  <c r="G272" i="6"/>
  <c r="C267" i="6"/>
  <c r="D268" i="6"/>
  <c r="E270" i="6"/>
  <c r="G271" i="6"/>
  <c r="F106" i="15"/>
  <c r="F268" i="6"/>
  <c r="D265" i="6"/>
  <c r="E266" i="6"/>
  <c r="F267" i="6"/>
  <c r="G268" i="6"/>
  <c r="H270" i="6"/>
  <c r="E265" i="6"/>
  <c r="F266" i="6"/>
  <c r="G267" i="6"/>
  <c r="C271" i="6"/>
  <c r="G265" i="6"/>
  <c r="C270" i="6"/>
  <c r="D266" i="6"/>
  <c r="C272" i="6"/>
  <c r="H268" i="6"/>
  <c r="E272" i="6"/>
  <c r="H266" i="6"/>
  <c r="E271" i="6"/>
  <c r="E267" i="6"/>
  <c r="E428" i="6"/>
  <c r="F425" i="6"/>
  <c r="D428" i="6"/>
  <c r="F428" i="6"/>
  <c r="G428" i="6"/>
  <c r="C425" i="6"/>
  <c r="C428" i="6"/>
  <c r="G425" i="6"/>
  <c r="H428" i="6"/>
  <c r="C427" i="6"/>
  <c r="G427" i="6"/>
  <c r="D427" i="6"/>
  <c r="H427" i="6"/>
  <c r="E427" i="6"/>
  <c r="F427" i="6"/>
  <c r="F78" i="15"/>
  <c r="D424" i="6"/>
  <c r="H424" i="6"/>
  <c r="E424" i="6"/>
  <c r="C424" i="6"/>
  <c r="F424" i="6"/>
  <c r="G424" i="6"/>
  <c r="F27" i="15"/>
  <c r="F75" i="15"/>
  <c r="D103" i="6"/>
  <c r="H103" i="6"/>
  <c r="E104" i="6"/>
  <c r="F105" i="6"/>
  <c r="C106" i="6"/>
  <c r="G106" i="6"/>
  <c r="D107" i="6"/>
  <c r="H107" i="6"/>
  <c r="E108" i="6"/>
  <c r="F109" i="6"/>
  <c r="C110" i="6"/>
  <c r="G110" i="6"/>
  <c r="D111" i="6"/>
  <c r="H111" i="6"/>
  <c r="E112" i="6"/>
  <c r="F113" i="6"/>
  <c r="C114" i="6"/>
  <c r="G114" i="6"/>
  <c r="D115" i="6"/>
  <c r="H115" i="6"/>
  <c r="E116" i="6"/>
  <c r="F117" i="6"/>
  <c r="C118" i="6"/>
  <c r="G118" i="6"/>
  <c r="D119" i="6"/>
  <c r="H119" i="6"/>
  <c r="E120" i="6"/>
  <c r="F121" i="6"/>
  <c r="C122" i="6"/>
  <c r="G122" i="6"/>
  <c r="D123" i="6"/>
  <c r="H123" i="6"/>
  <c r="E124" i="6"/>
  <c r="F125" i="6"/>
  <c r="C126" i="6"/>
  <c r="G126" i="6"/>
  <c r="D127" i="6"/>
  <c r="H127" i="6"/>
  <c r="E128" i="6"/>
  <c r="F129" i="6"/>
  <c r="C130" i="6"/>
  <c r="G130" i="6"/>
  <c r="C317" i="6"/>
  <c r="G317" i="6"/>
  <c r="D326" i="6"/>
  <c r="H326" i="6"/>
  <c r="E327" i="6"/>
  <c r="F328" i="6"/>
  <c r="C329" i="6"/>
  <c r="G329" i="6"/>
  <c r="D330" i="6"/>
  <c r="H330" i="6"/>
  <c r="E331" i="6"/>
  <c r="F332" i="6"/>
  <c r="C333" i="6"/>
  <c r="G333" i="6"/>
  <c r="D334" i="6"/>
  <c r="H334" i="6"/>
  <c r="E103" i="6"/>
  <c r="F104" i="6"/>
  <c r="C105" i="6"/>
  <c r="G105" i="6"/>
  <c r="D106" i="6"/>
  <c r="H106" i="6"/>
  <c r="E107" i="6"/>
  <c r="F108" i="6"/>
  <c r="C109" i="6"/>
  <c r="G109" i="6"/>
  <c r="D110" i="6"/>
  <c r="H110" i="6"/>
  <c r="E111" i="6"/>
  <c r="F112" i="6"/>
  <c r="C113" i="6"/>
  <c r="G113" i="6"/>
  <c r="D114" i="6"/>
  <c r="H114" i="6"/>
  <c r="E115" i="6"/>
  <c r="F116" i="6"/>
  <c r="C117" i="6"/>
  <c r="G117" i="6"/>
  <c r="D118" i="6"/>
  <c r="H118" i="6"/>
  <c r="E119" i="6"/>
  <c r="F120" i="6"/>
  <c r="C121" i="6"/>
  <c r="G121" i="6"/>
  <c r="D122" i="6"/>
  <c r="H122" i="6"/>
  <c r="E123" i="6"/>
  <c r="F124" i="6"/>
  <c r="C125" i="6"/>
  <c r="G125" i="6"/>
  <c r="D126" i="6"/>
  <c r="H126" i="6"/>
  <c r="E127" i="6"/>
  <c r="F128" i="6"/>
  <c r="C129" i="6"/>
  <c r="G129" i="6"/>
  <c r="D130" i="6"/>
  <c r="H130" i="6"/>
  <c r="D317" i="6"/>
  <c r="H317" i="6"/>
  <c r="E326" i="6"/>
  <c r="F327" i="6"/>
  <c r="C328" i="6"/>
  <c r="G328" i="6"/>
  <c r="D329" i="6"/>
  <c r="H329" i="6"/>
  <c r="E330" i="6"/>
  <c r="F331" i="6"/>
  <c r="C332" i="6"/>
  <c r="G332" i="6"/>
  <c r="D333" i="6"/>
  <c r="H333" i="6"/>
  <c r="E334" i="6"/>
  <c r="F106" i="6"/>
  <c r="G107" i="6"/>
  <c r="H108" i="6"/>
  <c r="F110" i="6"/>
  <c r="G111" i="6"/>
  <c r="E113" i="6"/>
  <c r="C115" i="6"/>
  <c r="D116" i="6"/>
  <c r="H116" i="6"/>
  <c r="C119" i="6"/>
  <c r="D120" i="6"/>
  <c r="H120" i="6"/>
  <c r="F122" i="6"/>
  <c r="G123" i="6"/>
  <c r="E125" i="6"/>
  <c r="C127" i="6"/>
  <c r="D128" i="6"/>
  <c r="E129" i="6"/>
  <c r="C326" i="6"/>
  <c r="G326" i="6"/>
  <c r="H327" i="6"/>
  <c r="F329" i="6"/>
  <c r="G330" i="6"/>
  <c r="H331" i="6"/>
  <c r="F103" i="6"/>
  <c r="C104" i="6"/>
  <c r="G104" i="6"/>
  <c r="D105" i="6"/>
  <c r="H105" i="6"/>
  <c r="E106" i="6"/>
  <c r="F107" i="6"/>
  <c r="C108" i="6"/>
  <c r="G108" i="6"/>
  <c r="D109" i="6"/>
  <c r="H109" i="6"/>
  <c r="E110" i="6"/>
  <c r="F111" i="6"/>
  <c r="C112" i="6"/>
  <c r="G112" i="6"/>
  <c r="D113" i="6"/>
  <c r="H113" i="6"/>
  <c r="E114" i="6"/>
  <c r="F115" i="6"/>
  <c r="C116" i="6"/>
  <c r="G116" i="6"/>
  <c r="D117" i="6"/>
  <c r="H117" i="6"/>
  <c r="E118" i="6"/>
  <c r="F119" i="6"/>
  <c r="C120" i="6"/>
  <c r="G120" i="6"/>
  <c r="D121" i="6"/>
  <c r="H121" i="6"/>
  <c r="E122" i="6"/>
  <c r="F123" i="6"/>
  <c r="C124" i="6"/>
  <c r="G124" i="6"/>
  <c r="D125" i="6"/>
  <c r="H125" i="6"/>
  <c r="E126" i="6"/>
  <c r="F127" i="6"/>
  <c r="C128" i="6"/>
  <c r="G128" i="6"/>
  <c r="D129" i="6"/>
  <c r="H129" i="6"/>
  <c r="E130" i="6"/>
  <c r="E317" i="6"/>
  <c r="F326" i="6"/>
  <c r="C327" i="6"/>
  <c r="G327" i="6"/>
  <c r="D328" i="6"/>
  <c r="H328" i="6"/>
  <c r="E329" i="6"/>
  <c r="F330" i="6"/>
  <c r="C331" i="6"/>
  <c r="G331" i="6"/>
  <c r="D332" i="6"/>
  <c r="H332" i="6"/>
  <c r="E333" i="6"/>
  <c r="F334" i="6"/>
  <c r="C103" i="6"/>
  <c r="G103" i="6"/>
  <c r="D104" i="6"/>
  <c r="H104" i="6"/>
  <c r="E105" i="6"/>
  <c r="C107" i="6"/>
  <c r="D108" i="6"/>
  <c r="E109" i="6"/>
  <c r="C111" i="6"/>
  <c r="D112" i="6"/>
  <c r="H112" i="6"/>
  <c r="F114" i="6"/>
  <c r="G115" i="6"/>
  <c r="E117" i="6"/>
  <c r="F118" i="6"/>
  <c r="G119" i="6"/>
  <c r="E121" i="6"/>
  <c r="C123" i="6"/>
  <c r="D124" i="6"/>
  <c r="H124" i="6"/>
  <c r="F126" i="6"/>
  <c r="G127" i="6"/>
  <c r="H128" i="6"/>
  <c r="F130" i="6"/>
  <c r="F317" i="6"/>
  <c r="D327" i="6"/>
  <c r="E328" i="6"/>
  <c r="C330" i="6"/>
  <c r="D331" i="6"/>
  <c r="G334" i="6"/>
  <c r="F333" i="6"/>
  <c r="C334" i="6"/>
  <c r="E332" i="6"/>
  <c r="F59" i="15"/>
  <c r="G305" i="6"/>
  <c r="F67" i="15"/>
  <c r="F58" i="15"/>
  <c r="E306" i="6"/>
  <c r="D309" i="6"/>
  <c r="G312" i="6"/>
  <c r="F315" i="6"/>
  <c r="F306" i="6"/>
  <c r="H308" i="6"/>
  <c r="D312" i="6"/>
  <c r="C315" i="6"/>
  <c r="C306" i="6"/>
  <c r="E308" i="6"/>
  <c r="E312" i="6"/>
  <c r="D315" i="6"/>
  <c r="C309" i="6"/>
  <c r="D306" i="6"/>
  <c r="C313" i="6"/>
  <c r="H314" i="6"/>
  <c r="F56" i="15"/>
  <c r="F60" i="15"/>
  <c r="G304" i="6"/>
  <c r="F307" i="6"/>
  <c r="H309" i="6"/>
  <c r="D313" i="6"/>
  <c r="D304" i="6"/>
  <c r="C307" i="6"/>
  <c r="E309" i="6"/>
  <c r="H312" i="6"/>
  <c r="G315" i="6"/>
  <c r="G306" i="6"/>
  <c r="F309" i="6"/>
  <c r="F313" i="6"/>
  <c r="H315" i="6"/>
  <c r="F312" i="6"/>
  <c r="G309" i="6"/>
  <c r="C305" i="6"/>
  <c r="F55" i="15"/>
  <c r="E316" i="6"/>
  <c r="C318" i="6"/>
  <c r="G318" i="6"/>
  <c r="D319" i="6"/>
  <c r="H319" i="6"/>
  <c r="E320" i="6"/>
  <c r="F321" i="6"/>
  <c r="C322" i="6"/>
  <c r="G322" i="6"/>
  <c r="D323" i="6"/>
  <c r="H323" i="6"/>
  <c r="E324" i="6"/>
  <c r="F325" i="6"/>
  <c r="F316" i="6"/>
  <c r="D318" i="6"/>
  <c r="H318" i="6"/>
  <c r="E319" i="6"/>
  <c r="F320" i="6"/>
  <c r="C321" i="6"/>
  <c r="G321" i="6"/>
  <c r="D322" i="6"/>
  <c r="H322" i="6"/>
  <c r="E323" i="6"/>
  <c r="F324" i="6"/>
  <c r="C325" i="6"/>
  <c r="G325" i="6"/>
  <c r="C316" i="6"/>
  <c r="G316" i="6"/>
  <c r="E318" i="6"/>
  <c r="F319" i="6"/>
  <c r="C320" i="6"/>
  <c r="G320" i="6"/>
  <c r="D321" i="6"/>
  <c r="H321" i="6"/>
  <c r="E322" i="6"/>
  <c r="F323" i="6"/>
  <c r="C324" i="6"/>
  <c r="G324" i="6"/>
  <c r="D325" i="6"/>
  <c r="H325" i="6"/>
  <c r="D316" i="6"/>
  <c r="H316" i="6"/>
  <c r="F318" i="6"/>
  <c r="C319" i="6"/>
  <c r="G319" i="6"/>
  <c r="D320" i="6"/>
  <c r="H320" i="6"/>
  <c r="E321" i="6"/>
  <c r="F322" i="6"/>
  <c r="C323" i="6"/>
  <c r="G323" i="6"/>
  <c r="D324" i="6"/>
  <c r="H324" i="6"/>
  <c r="E325" i="6"/>
  <c r="F47" i="15"/>
  <c r="F54" i="15"/>
  <c r="D305" i="6"/>
  <c r="C308" i="6"/>
  <c r="F311" i="6"/>
  <c r="H313" i="6"/>
  <c r="H304" i="6"/>
  <c r="G307" i="6"/>
  <c r="C311" i="6"/>
  <c r="E313" i="6"/>
  <c r="E304" i="6"/>
  <c r="D307" i="6"/>
  <c r="D311" i="6"/>
  <c r="C314" i="6"/>
  <c r="F304" i="6"/>
  <c r="E315" i="6"/>
  <c r="D314" i="6"/>
  <c r="H306" i="6"/>
  <c r="F57" i="15"/>
  <c r="F46" i="15"/>
  <c r="H305" i="6"/>
  <c r="G308" i="6"/>
  <c r="C312" i="6"/>
  <c r="E314" i="6"/>
  <c r="E305" i="6"/>
  <c r="D308" i="6"/>
  <c r="G311" i="6"/>
  <c r="F314" i="6"/>
  <c r="F305" i="6"/>
  <c r="H307" i="6"/>
  <c r="H311" i="6"/>
  <c r="G314" i="6"/>
  <c r="E307" i="6"/>
  <c r="C304" i="6"/>
  <c r="F308" i="6"/>
  <c r="E311" i="6"/>
  <c r="G313" i="6"/>
  <c r="F283" i="6"/>
  <c r="C82" i="6"/>
  <c r="G82" i="6"/>
  <c r="G293" i="6"/>
  <c r="C293" i="6"/>
  <c r="F292" i="6"/>
  <c r="E291" i="6"/>
  <c r="H289" i="6"/>
  <c r="D289" i="6"/>
  <c r="G288" i="6"/>
  <c r="C288" i="6"/>
  <c r="F287" i="6"/>
  <c r="F285" i="6"/>
  <c r="F295" i="6"/>
  <c r="C296" i="6"/>
  <c r="G296" i="6"/>
  <c r="D297" i="6"/>
  <c r="H297" i="6"/>
  <c r="E298" i="6"/>
  <c r="E283" i="6"/>
  <c r="D82" i="6"/>
  <c r="H82" i="6"/>
  <c r="F293" i="6"/>
  <c r="E292" i="6"/>
  <c r="H291" i="6"/>
  <c r="D291" i="6"/>
  <c r="G289" i="6"/>
  <c r="C289" i="6"/>
  <c r="F288" i="6"/>
  <c r="E287" i="6"/>
  <c r="C285" i="6"/>
  <c r="G285" i="6"/>
  <c r="C295" i="6"/>
  <c r="G295" i="6"/>
  <c r="D296" i="6"/>
  <c r="H296" i="6"/>
  <c r="E297" i="6"/>
  <c r="F298" i="6"/>
  <c r="D283" i="6"/>
  <c r="E82" i="6"/>
  <c r="E293" i="6"/>
  <c r="H292" i="6"/>
  <c r="D292" i="6"/>
  <c r="C291" i="6"/>
  <c r="F289" i="6"/>
  <c r="E288" i="6"/>
  <c r="H287" i="6"/>
  <c r="D285" i="6"/>
  <c r="H285" i="6"/>
  <c r="H295" i="6"/>
  <c r="E296" i="6"/>
  <c r="C298" i="6"/>
  <c r="F53" i="15"/>
  <c r="G292" i="6"/>
  <c r="F291" i="6"/>
  <c r="H288" i="6"/>
  <c r="G287" i="6"/>
  <c r="E285" i="6"/>
  <c r="F296" i="6"/>
  <c r="G297" i="6"/>
  <c r="H298" i="6"/>
  <c r="H283" i="6"/>
  <c r="G291" i="6"/>
  <c r="D287" i="6"/>
  <c r="D295" i="6"/>
  <c r="F297" i="6"/>
  <c r="G298" i="6"/>
  <c r="G283" i="6"/>
  <c r="C283" i="6"/>
  <c r="F82" i="6"/>
  <c r="H293" i="6"/>
  <c r="D293" i="6"/>
  <c r="C292" i="6"/>
  <c r="E289" i="6"/>
  <c r="D288" i="6"/>
  <c r="C287" i="6"/>
  <c r="E295" i="6"/>
  <c r="C297" i="6"/>
  <c r="D298" i="6"/>
  <c r="F51" i="15"/>
  <c r="F48" i="15"/>
  <c r="F49" i="15"/>
  <c r="F50" i="15"/>
  <c r="C284" i="6"/>
  <c r="G284" i="6"/>
  <c r="D282" i="6"/>
  <c r="H282" i="6"/>
  <c r="D284" i="6"/>
  <c r="H284" i="6"/>
  <c r="E282" i="6"/>
  <c r="C282" i="6"/>
  <c r="E284" i="6"/>
  <c r="F282" i="6"/>
  <c r="F284" i="6"/>
  <c r="G282" i="6"/>
  <c r="E294" i="6"/>
  <c r="F43" i="15"/>
  <c r="F294" i="6"/>
  <c r="C281" i="6"/>
  <c r="G281" i="6"/>
  <c r="E281" i="6"/>
  <c r="C294" i="6"/>
  <c r="G294" i="6"/>
  <c r="D281" i="6"/>
  <c r="H281" i="6"/>
  <c r="F281" i="6"/>
  <c r="D294" i="6"/>
  <c r="H294" i="6"/>
  <c r="F44" i="15"/>
  <c r="F42" i="15"/>
  <c r="F45" i="15"/>
  <c r="F41" i="15"/>
  <c r="F39" i="15"/>
  <c r="F40" i="15"/>
  <c r="F37" i="15"/>
  <c r="E20" i="6"/>
  <c r="F32" i="15"/>
  <c r="H6" i="6"/>
  <c r="H7" i="6"/>
  <c r="H8" i="6"/>
  <c r="H9" i="6"/>
  <c r="H10" i="6"/>
  <c r="H11" i="6"/>
  <c r="H12" i="6"/>
  <c r="H13" i="6"/>
  <c r="H14" i="6"/>
  <c r="H15" i="6"/>
  <c r="H16" i="6"/>
  <c r="H17" i="6"/>
  <c r="H18" i="6"/>
  <c r="H19" i="6"/>
  <c r="H20" i="6"/>
  <c r="H21" i="6"/>
  <c r="H22" i="6"/>
  <c r="H23" i="6"/>
  <c r="H24" i="6"/>
  <c r="H25" i="6"/>
  <c r="H26" i="6"/>
  <c r="H27" i="6"/>
  <c r="H28" i="6"/>
  <c r="H29" i="6"/>
  <c r="H35" i="6"/>
  <c r="H36" i="6"/>
  <c r="H37" i="6"/>
  <c r="H38" i="6"/>
  <c r="H39" i="6"/>
  <c r="H40" i="6"/>
  <c r="H42" i="6"/>
  <c r="H41" i="6"/>
  <c r="H43" i="6"/>
  <c r="H30" i="6"/>
  <c r="H31" i="6"/>
  <c r="H32" i="6"/>
  <c r="H33" i="6"/>
  <c r="H34" i="6"/>
  <c r="H44" i="6"/>
  <c r="H45" i="6"/>
  <c r="H46" i="6"/>
  <c r="H47" i="6"/>
  <c r="H52" i="6"/>
  <c r="H53" i="6"/>
  <c r="H54" i="6"/>
  <c r="H55" i="6"/>
  <c r="H56" i="6"/>
  <c r="H57" i="6"/>
  <c r="H58" i="6"/>
  <c r="H59" i="6"/>
  <c r="H62" i="6"/>
  <c r="H60" i="6"/>
  <c r="H61" i="6"/>
  <c r="H63" i="6"/>
  <c r="H64" i="6"/>
  <c r="H251" i="6"/>
  <c r="H65" i="6"/>
  <c r="H66" i="6"/>
  <c r="H67" i="6"/>
  <c r="H68" i="6"/>
  <c r="H69" i="6"/>
  <c r="H70" i="6"/>
  <c r="H71" i="6"/>
  <c r="H72" i="6"/>
  <c r="H73" i="6"/>
  <c r="H74" i="6"/>
  <c r="H75" i="6"/>
  <c r="H76" i="6"/>
  <c r="H77" i="6"/>
  <c r="H78" i="6"/>
  <c r="H79" i="6"/>
  <c r="H80" i="6"/>
  <c r="H81" i="6"/>
  <c r="H83" i="6"/>
  <c r="H84" i="6"/>
  <c r="H85" i="6"/>
  <c r="H86" i="6"/>
  <c r="H87" i="6"/>
  <c r="H88" i="6"/>
  <c r="H89" i="6"/>
  <c r="H90" i="6"/>
  <c r="H91" i="6"/>
  <c r="H92" i="6"/>
  <c r="H93" i="6"/>
  <c r="H94" i="6"/>
  <c r="H95" i="6"/>
  <c r="H96" i="6"/>
  <c r="H97" i="6"/>
  <c r="H98" i="6"/>
  <c r="H99" i="6"/>
  <c r="H100" i="6"/>
  <c r="H101" i="6"/>
  <c r="H242" i="6"/>
  <c r="H243" i="6"/>
  <c r="H244" i="6"/>
  <c r="H245" i="6"/>
  <c r="H246" i="6"/>
  <c r="H247" i="6"/>
  <c r="H248" i="6"/>
  <c r="H249" i="6"/>
  <c r="H250" i="6"/>
  <c r="H252" i="6"/>
  <c r="H253" i="6"/>
  <c r="H254" i="6"/>
  <c r="H255" i="6"/>
  <c r="H256" i="6"/>
  <c r="H257" i="6"/>
  <c r="H258" i="6"/>
  <c r="H259" i="6"/>
  <c r="H260" i="6"/>
  <c r="H261" i="6"/>
  <c r="H262" i="6"/>
  <c r="H263" i="6"/>
  <c r="H278" i="6"/>
  <c r="H279" i="6"/>
  <c r="H280" i="6"/>
  <c r="H436" i="6"/>
  <c r="H437" i="6"/>
  <c r="H438" i="6"/>
  <c r="H466" i="6"/>
  <c r="H467" i="6"/>
  <c r="H468" i="6"/>
  <c r="H469" i="6"/>
  <c r="H470" i="6"/>
  <c r="H471" i="6"/>
  <c r="H472" i="6"/>
  <c r="H473" i="6"/>
  <c r="H474" i="6"/>
  <c r="H475" i="6"/>
  <c r="H476" i="6"/>
  <c r="H477" i="6"/>
  <c r="H478" i="6"/>
  <c r="H479" i="6"/>
  <c r="H480" i="6"/>
  <c r="H487" i="6"/>
  <c r="G6" i="6"/>
  <c r="G7" i="6"/>
  <c r="G8" i="6"/>
  <c r="G9" i="6"/>
  <c r="G10" i="6"/>
  <c r="G11" i="6"/>
  <c r="G12" i="6"/>
  <c r="G13" i="6"/>
  <c r="G14" i="6"/>
  <c r="G15" i="6"/>
  <c r="G16" i="6"/>
  <c r="G17" i="6"/>
  <c r="G18" i="6"/>
  <c r="G19" i="6"/>
  <c r="G20" i="6"/>
  <c r="G21" i="6"/>
  <c r="G22" i="6"/>
  <c r="G23" i="6"/>
  <c r="G24" i="6"/>
  <c r="G25" i="6"/>
  <c r="G26" i="6"/>
  <c r="G27" i="6"/>
  <c r="G28" i="6"/>
  <c r="G29" i="6"/>
  <c r="G35" i="6"/>
  <c r="G36" i="6"/>
  <c r="G37" i="6"/>
  <c r="G38" i="6"/>
  <c r="G39" i="6"/>
  <c r="G40" i="6"/>
  <c r="G42" i="6"/>
  <c r="G41" i="6"/>
  <c r="G43" i="6"/>
  <c r="G30" i="6"/>
  <c r="G31" i="6"/>
  <c r="G32" i="6"/>
  <c r="G33" i="6"/>
  <c r="G34" i="6"/>
  <c r="G44" i="6"/>
  <c r="G45" i="6"/>
  <c r="G46" i="6"/>
  <c r="G47" i="6"/>
  <c r="G52" i="6"/>
  <c r="G53" i="6"/>
  <c r="G54" i="6"/>
  <c r="G55" i="6"/>
  <c r="G56" i="6"/>
  <c r="G57" i="6"/>
  <c r="G58" i="6"/>
  <c r="G59" i="6"/>
  <c r="G62" i="6"/>
  <c r="G60" i="6"/>
  <c r="G61" i="6"/>
  <c r="G63" i="6"/>
  <c r="G64" i="6"/>
  <c r="G251" i="6"/>
  <c r="G65" i="6"/>
  <c r="G66" i="6"/>
  <c r="G67" i="6"/>
  <c r="G68" i="6"/>
  <c r="G69" i="6"/>
  <c r="G70" i="6"/>
  <c r="G71" i="6"/>
  <c r="G72" i="6"/>
  <c r="G73" i="6"/>
  <c r="G74" i="6"/>
  <c r="G75" i="6"/>
  <c r="G76" i="6"/>
  <c r="G77" i="6"/>
  <c r="G78" i="6"/>
  <c r="G79" i="6"/>
  <c r="G80" i="6"/>
  <c r="G81" i="6"/>
  <c r="G83" i="6"/>
  <c r="G84" i="6"/>
  <c r="G85" i="6"/>
  <c r="G86" i="6"/>
  <c r="G87" i="6"/>
  <c r="G88" i="6"/>
  <c r="G89" i="6"/>
  <c r="G90" i="6"/>
  <c r="G91" i="6"/>
  <c r="G92" i="6"/>
  <c r="G93" i="6"/>
  <c r="G94" i="6"/>
  <c r="G95" i="6"/>
  <c r="G96" i="6"/>
  <c r="G97" i="6"/>
  <c r="G98" i="6"/>
  <c r="G99" i="6"/>
  <c r="G100" i="6"/>
  <c r="G101" i="6"/>
  <c r="G242" i="6"/>
  <c r="G243" i="6"/>
  <c r="G244" i="6"/>
  <c r="G245" i="6"/>
  <c r="G246" i="6"/>
  <c r="G247" i="6"/>
  <c r="G248" i="6"/>
  <c r="G249" i="6"/>
  <c r="G250" i="6"/>
  <c r="G252" i="6"/>
  <c r="G253" i="6"/>
  <c r="G254" i="6"/>
  <c r="G255" i="6"/>
  <c r="G256" i="6"/>
  <c r="G257" i="6"/>
  <c r="G258" i="6"/>
  <c r="G259" i="6"/>
  <c r="G260" i="6"/>
  <c r="G261" i="6"/>
  <c r="G262" i="6"/>
  <c r="G263" i="6"/>
  <c r="G278" i="6"/>
  <c r="G279" i="6"/>
  <c r="G280" i="6"/>
  <c r="G436" i="6"/>
  <c r="G437" i="6"/>
  <c r="G438" i="6"/>
  <c r="G466" i="6"/>
  <c r="G467" i="6"/>
  <c r="G468" i="6"/>
  <c r="G469" i="6"/>
  <c r="G470" i="6"/>
  <c r="G471" i="6"/>
  <c r="G472" i="6"/>
  <c r="G473" i="6"/>
  <c r="G474" i="6"/>
  <c r="G475" i="6"/>
  <c r="G476" i="6"/>
  <c r="G477" i="6"/>
  <c r="G478" i="6"/>
  <c r="G479" i="6"/>
  <c r="G480" i="6"/>
  <c r="G487" i="6"/>
  <c r="F6" i="6"/>
  <c r="F7" i="6"/>
  <c r="F8" i="6"/>
  <c r="F9" i="6"/>
  <c r="F10" i="6"/>
  <c r="F11" i="6"/>
  <c r="F12" i="6"/>
  <c r="F13" i="6"/>
  <c r="F14" i="6"/>
  <c r="F15" i="6"/>
  <c r="F16" i="6"/>
  <c r="F17" i="6"/>
  <c r="F18" i="6"/>
  <c r="F19" i="6"/>
  <c r="F20" i="6"/>
  <c r="F21" i="6"/>
  <c r="F22" i="6"/>
  <c r="F23" i="6"/>
  <c r="F24" i="6"/>
  <c r="F25" i="6"/>
  <c r="F26" i="6"/>
  <c r="F27" i="6"/>
  <c r="F28" i="6"/>
  <c r="F29" i="6"/>
  <c r="F35" i="6"/>
  <c r="F36" i="6"/>
  <c r="F37" i="6"/>
  <c r="F38" i="6"/>
  <c r="F39" i="6"/>
  <c r="F40" i="6"/>
  <c r="F42" i="6"/>
  <c r="F41" i="6"/>
  <c r="F43" i="6"/>
  <c r="F30" i="6"/>
  <c r="F31" i="6"/>
  <c r="F32" i="6"/>
  <c r="F33" i="6"/>
  <c r="F34" i="6"/>
  <c r="F44" i="6"/>
  <c r="F45" i="6"/>
  <c r="F46" i="6"/>
  <c r="F47" i="6"/>
  <c r="F52" i="6"/>
  <c r="F53" i="6"/>
  <c r="F54" i="6"/>
  <c r="F55" i="6"/>
  <c r="F56" i="6"/>
  <c r="F57" i="6"/>
  <c r="F58" i="6"/>
  <c r="F59" i="6"/>
  <c r="F62" i="6"/>
  <c r="F60" i="6"/>
  <c r="F61" i="6"/>
  <c r="F63" i="6"/>
  <c r="F64" i="6"/>
  <c r="F251" i="6"/>
  <c r="F65" i="6"/>
  <c r="F66" i="6"/>
  <c r="F67" i="6"/>
  <c r="F68" i="6"/>
  <c r="F69" i="6"/>
  <c r="F70" i="6"/>
  <c r="F71" i="6"/>
  <c r="F72" i="6"/>
  <c r="F73" i="6"/>
  <c r="F74" i="6"/>
  <c r="F75" i="6"/>
  <c r="F76" i="6"/>
  <c r="F77" i="6"/>
  <c r="F78" i="6"/>
  <c r="F79" i="6"/>
  <c r="F80" i="6"/>
  <c r="F81" i="6"/>
  <c r="F83" i="6"/>
  <c r="F84" i="6"/>
  <c r="F85" i="6"/>
  <c r="F86" i="6"/>
  <c r="F87" i="6"/>
  <c r="F88" i="6"/>
  <c r="F89" i="6"/>
  <c r="F90" i="6"/>
  <c r="F91" i="6"/>
  <c r="F92" i="6"/>
  <c r="F93" i="6"/>
  <c r="F94" i="6"/>
  <c r="F95" i="6"/>
  <c r="F96" i="6"/>
  <c r="F97" i="6"/>
  <c r="F98" i="6"/>
  <c r="F99" i="6"/>
  <c r="F100" i="6"/>
  <c r="F101" i="6"/>
  <c r="F242" i="6"/>
  <c r="F243" i="6"/>
  <c r="F244" i="6"/>
  <c r="F245" i="6"/>
  <c r="F246" i="6"/>
  <c r="F247" i="6"/>
  <c r="F248" i="6"/>
  <c r="F249" i="6"/>
  <c r="F250" i="6"/>
  <c r="F252" i="6"/>
  <c r="F253" i="6"/>
  <c r="F254" i="6"/>
  <c r="F255" i="6"/>
  <c r="F256" i="6"/>
  <c r="F257" i="6"/>
  <c r="F258" i="6"/>
  <c r="F259" i="6"/>
  <c r="F260" i="6"/>
  <c r="F261" i="6"/>
  <c r="F262" i="6"/>
  <c r="F263" i="6"/>
  <c r="F278" i="6"/>
  <c r="F279" i="6"/>
  <c r="F280" i="6"/>
  <c r="F436" i="6"/>
  <c r="F437" i="6"/>
  <c r="F438" i="6"/>
  <c r="F466" i="6"/>
  <c r="F467" i="6"/>
  <c r="F468" i="6"/>
  <c r="F469" i="6"/>
  <c r="F470" i="6"/>
  <c r="F471" i="6"/>
  <c r="F472" i="6"/>
  <c r="F473" i="6"/>
  <c r="F474" i="6"/>
  <c r="F475" i="6"/>
  <c r="F476" i="6"/>
  <c r="F477" i="6"/>
  <c r="F478" i="6"/>
  <c r="F479" i="6"/>
  <c r="F480" i="6"/>
  <c r="F487" i="6"/>
  <c r="E6" i="6"/>
  <c r="E7" i="6"/>
  <c r="E8" i="6"/>
  <c r="E9" i="6"/>
  <c r="E10" i="6"/>
  <c r="E11" i="6"/>
  <c r="E12" i="6"/>
  <c r="E13" i="6"/>
  <c r="E14" i="6"/>
  <c r="E15" i="6"/>
  <c r="E16" i="6"/>
  <c r="E17" i="6"/>
  <c r="E18" i="6"/>
  <c r="E19" i="6"/>
  <c r="E21" i="6"/>
  <c r="E22" i="6"/>
  <c r="E23" i="6"/>
  <c r="E24" i="6"/>
  <c r="E25" i="6"/>
  <c r="E26" i="6"/>
  <c r="E27" i="6"/>
  <c r="E28" i="6"/>
  <c r="E29" i="6"/>
  <c r="E35" i="6"/>
  <c r="E36" i="6"/>
  <c r="E37" i="6"/>
  <c r="E38" i="6"/>
  <c r="E39" i="6"/>
  <c r="E40" i="6"/>
  <c r="E42" i="6"/>
  <c r="E41" i="6"/>
  <c r="E43" i="6"/>
  <c r="E30" i="6"/>
  <c r="E31" i="6"/>
  <c r="E32" i="6"/>
  <c r="E33" i="6"/>
  <c r="E34" i="6"/>
  <c r="E44" i="6"/>
  <c r="E45" i="6"/>
  <c r="E46" i="6"/>
  <c r="E47" i="6"/>
  <c r="E52" i="6"/>
  <c r="E53" i="6"/>
  <c r="E54" i="6"/>
  <c r="E55" i="6"/>
  <c r="E56" i="6"/>
  <c r="E57" i="6"/>
  <c r="E58" i="6"/>
  <c r="E59" i="6"/>
  <c r="E62" i="6"/>
  <c r="E60" i="6"/>
  <c r="E61" i="6"/>
  <c r="E63" i="6"/>
  <c r="E64" i="6"/>
  <c r="E251" i="6"/>
  <c r="E65" i="6"/>
  <c r="E66" i="6"/>
  <c r="E67" i="6"/>
  <c r="E68" i="6"/>
  <c r="E69" i="6"/>
  <c r="E70" i="6"/>
  <c r="E71" i="6"/>
  <c r="E72" i="6"/>
  <c r="E73" i="6"/>
  <c r="E74" i="6"/>
  <c r="E75" i="6"/>
  <c r="E76" i="6"/>
  <c r="E77" i="6"/>
  <c r="E78" i="6"/>
  <c r="E79" i="6"/>
  <c r="E80" i="6"/>
  <c r="E81" i="6"/>
  <c r="E83" i="6"/>
  <c r="E84" i="6"/>
  <c r="E85" i="6"/>
  <c r="E86" i="6"/>
  <c r="E87" i="6"/>
  <c r="E88" i="6"/>
  <c r="E89" i="6"/>
  <c r="E90" i="6"/>
  <c r="E91" i="6"/>
  <c r="E92" i="6"/>
  <c r="E93" i="6"/>
  <c r="E94" i="6"/>
  <c r="E95" i="6"/>
  <c r="E96" i="6"/>
  <c r="E97" i="6"/>
  <c r="E98" i="6"/>
  <c r="E99" i="6"/>
  <c r="E100" i="6"/>
  <c r="E101" i="6"/>
  <c r="E242" i="6"/>
  <c r="E243" i="6"/>
  <c r="E244" i="6"/>
  <c r="E245" i="6"/>
  <c r="E246" i="6"/>
  <c r="E247" i="6"/>
  <c r="E248" i="6"/>
  <c r="E249" i="6"/>
  <c r="E250" i="6"/>
  <c r="E252" i="6"/>
  <c r="E253" i="6"/>
  <c r="E254" i="6"/>
  <c r="E255" i="6"/>
  <c r="E256" i="6"/>
  <c r="E257" i="6"/>
  <c r="E258" i="6"/>
  <c r="E259" i="6"/>
  <c r="E260" i="6"/>
  <c r="E261" i="6"/>
  <c r="E262" i="6"/>
  <c r="E263" i="6"/>
  <c r="E278" i="6"/>
  <c r="E279" i="6"/>
  <c r="E280" i="6"/>
  <c r="E436" i="6"/>
  <c r="E437" i="6"/>
  <c r="E438" i="6"/>
  <c r="E466" i="6"/>
  <c r="E467" i="6"/>
  <c r="E468" i="6"/>
  <c r="E469" i="6"/>
  <c r="E470" i="6"/>
  <c r="E471" i="6"/>
  <c r="E472" i="6"/>
  <c r="E473" i="6"/>
  <c r="E474" i="6"/>
  <c r="E475" i="6"/>
  <c r="E476" i="6"/>
  <c r="E477" i="6"/>
  <c r="E478" i="6"/>
  <c r="E479" i="6"/>
  <c r="E480" i="6"/>
  <c r="E487" i="6"/>
  <c r="D6" i="6"/>
  <c r="D7" i="6"/>
  <c r="D8" i="6"/>
  <c r="D9" i="6"/>
  <c r="D10" i="6"/>
  <c r="D11" i="6"/>
  <c r="D12" i="6"/>
  <c r="D13" i="6"/>
  <c r="D14" i="6"/>
  <c r="D15" i="6"/>
  <c r="D16" i="6"/>
  <c r="D17" i="6"/>
  <c r="D18" i="6"/>
  <c r="D19" i="6"/>
  <c r="D20" i="6"/>
  <c r="D21" i="6"/>
  <c r="D22" i="6"/>
  <c r="D23" i="6"/>
  <c r="D24" i="6"/>
  <c r="D25" i="6"/>
  <c r="D26" i="6"/>
  <c r="D27" i="6"/>
  <c r="D28" i="6"/>
  <c r="D29" i="6"/>
  <c r="D35" i="6"/>
  <c r="D36" i="6"/>
  <c r="D37" i="6"/>
  <c r="D38" i="6"/>
  <c r="D39" i="6"/>
  <c r="D40" i="6"/>
  <c r="D42" i="6"/>
  <c r="D41" i="6"/>
  <c r="D43" i="6"/>
  <c r="D30" i="6"/>
  <c r="D31" i="6"/>
  <c r="D32" i="6"/>
  <c r="D33" i="6"/>
  <c r="D34" i="6"/>
  <c r="D44" i="6"/>
  <c r="D45" i="6"/>
  <c r="D46" i="6"/>
  <c r="D47" i="6"/>
  <c r="D52" i="6"/>
  <c r="D53" i="6"/>
  <c r="D54" i="6"/>
  <c r="D55" i="6"/>
  <c r="D56" i="6"/>
  <c r="D57" i="6"/>
  <c r="D58" i="6"/>
  <c r="D59" i="6"/>
  <c r="D62" i="6"/>
  <c r="D60" i="6"/>
  <c r="D61" i="6"/>
  <c r="D63" i="6"/>
  <c r="D64" i="6"/>
  <c r="D251" i="6"/>
  <c r="D65" i="6"/>
  <c r="D66" i="6"/>
  <c r="D67" i="6"/>
  <c r="D68" i="6"/>
  <c r="D69" i="6"/>
  <c r="D70" i="6"/>
  <c r="D71" i="6"/>
  <c r="D72" i="6"/>
  <c r="D73" i="6"/>
  <c r="D74" i="6"/>
  <c r="D75" i="6"/>
  <c r="D76" i="6"/>
  <c r="D77" i="6"/>
  <c r="D78" i="6"/>
  <c r="D79" i="6"/>
  <c r="D80" i="6"/>
  <c r="D81" i="6"/>
  <c r="D83" i="6"/>
  <c r="D84" i="6"/>
  <c r="D85" i="6"/>
  <c r="D86" i="6"/>
  <c r="D87" i="6"/>
  <c r="D88" i="6"/>
  <c r="D89" i="6"/>
  <c r="D90" i="6"/>
  <c r="D91" i="6"/>
  <c r="D92" i="6"/>
  <c r="D93" i="6"/>
  <c r="D94" i="6"/>
  <c r="D95" i="6"/>
  <c r="D96" i="6"/>
  <c r="D97" i="6"/>
  <c r="D98" i="6"/>
  <c r="D99" i="6"/>
  <c r="D100" i="6"/>
  <c r="D101" i="6"/>
  <c r="D242" i="6"/>
  <c r="D243" i="6"/>
  <c r="D244" i="6"/>
  <c r="D245" i="6"/>
  <c r="D246" i="6"/>
  <c r="D247" i="6"/>
  <c r="D248" i="6"/>
  <c r="D249" i="6"/>
  <c r="D250" i="6"/>
  <c r="D252" i="6"/>
  <c r="D253" i="6"/>
  <c r="D254" i="6"/>
  <c r="D255" i="6"/>
  <c r="D256" i="6"/>
  <c r="D257" i="6"/>
  <c r="D258" i="6"/>
  <c r="D259" i="6"/>
  <c r="D260" i="6"/>
  <c r="D261" i="6"/>
  <c r="D262" i="6"/>
  <c r="D263" i="6"/>
  <c r="D278" i="6"/>
  <c r="D279" i="6"/>
  <c r="D280" i="6"/>
  <c r="D436" i="6"/>
  <c r="D437" i="6"/>
  <c r="D438" i="6"/>
  <c r="D466" i="6"/>
  <c r="D467" i="6"/>
  <c r="D468" i="6"/>
  <c r="D469" i="6"/>
  <c r="D470" i="6"/>
  <c r="D471" i="6"/>
  <c r="D472" i="6"/>
  <c r="D473" i="6"/>
  <c r="D474" i="6"/>
  <c r="D475" i="6"/>
  <c r="D476" i="6"/>
  <c r="D477" i="6"/>
  <c r="D478" i="6"/>
  <c r="D479" i="6"/>
  <c r="D480" i="6"/>
  <c r="D487" i="6"/>
  <c r="C6" i="6"/>
  <c r="C7" i="6"/>
  <c r="C8" i="6"/>
  <c r="C9" i="6"/>
  <c r="C10" i="6"/>
  <c r="C11" i="6"/>
  <c r="C12" i="6"/>
  <c r="C13" i="6"/>
  <c r="C14" i="6"/>
  <c r="C15" i="6"/>
  <c r="C16" i="6"/>
  <c r="C17" i="6"/>
  <c r="C18" i="6"/>
  <c r="C19" i="6"/>
  <c r="C20" i="6"/>
  <c r="C21" i="6"/>
  <c r="C22" i="6"/>
  <c r="C23" i="6"/>
  <c r="C24" i="6"/>
  <c r="C25" i="6"/>
  <c r="C26" i="6"/>
  <c r="C27" i="6"/>
  <c r="C28" i="6"/>
  <c r="C29" i="6"/>
  <c r="C35" i="6"/>
  <c r="C36" i="6"/>
  <c r="C37" i="6"/>
  <c r="C38" i="6"/>
  <c r="C39" i="6"/>
  <c r="C40" i="6"/>
  <c r="C42" i="6"/>
  <c r="C41" i="6"/>
  <c r="C43" i="6"/>
  <c r="C30" i="6"/>
  <c r="C31" i="6"/>
  <c r="C32" i="6"/>
  <c r="C33" i="6"/>
  <c r="C34" i="6"/>
  <c r="C44" i="6"/>
  <c r="C45" i="6"/>
  <c r="C46" i="6"/>
  <c r="C47" i="6"/>
  <c r="C52" i="6"/>
  <c r="C53" i="6"/>
  <c r="C54" i="6"/>
  <c r="C55" i="6"/>
  <c r="C57" i="6"/>
  <c r="C58" i="6"/>
  <c r="C59" i="6"/>
  <c r="C62" i="6"/>
  <c r="C60" i="6"/>
  <c r="C61" i="6"/>
  <c r="C63" i="6"/>
  <c r="C64" i="6"/>
  <c r="C251" i="6"/>
  <c r="C65" i="6"/>
  <c r="C66" i="6"/>
  <c r="C67" i="6"/>
  <c r="C68" i="6"/>
  <c r="C69" i="6"/>
  <c r="C70" i="6"/>
  <c r="C71" i="6"/>
  <c r="C72" i="6"/>
  <c r="C73" i="6"/>
  <c r="C74" i="6"/>
  <c r="C75" i="6"/>
  <c r="C76" i="6"/>
  <c r="C77" i="6"/>
  <c r="C78" i="6"/>
  <c r="C79" i="6"/>
  <c r="C80" i="6"/>
  <c r="C81" i="6"/>
  <c r="C83" i="6"/>
  <c r="C84" i="6"/>
  <c r="C85" i="6"/>
  <c r="C86" i="6"/>
  <c r="C87" i="6"/>
  <c r="C88" i="6"/>
  <c r="C89" i="6"/>
  <c r="C90" i="6"/>
  <c r="C91" i="6"/>
  <c r="C92" i="6"/>
  <c r="C93" i="6"/>
  <c r="C94" i="6"/>
  <c r="C95" i="6"/>
  <c r="C96" i="6"/>
  <c r="C97" i="6"/>
  <c r="C98" i="6"/>
  <c r="C99" i="6"/>
  <c r="C100" i="6"/>
  <c r="C101" i="6"/>
  <c r="C242" i="6"/>
  <c r="C243" i="6"/>
  <c r="C244" i="6"/>
  <c r="C245" i="6"/>
  <c r="C246" i="6"/>
  <c r="C247" i="6"/>
  <c r="C248" i="6"/>
  <c r="C249" i="6"/>
  <c r="C250" i="6"/>
  <c r="C252" i="6"/>
  <c r="C253" i="6"/>
  <c r="C254" i="6"/>
  <c r="C255" i="6"/>
  <c r="C256" i="6"/>
  <c r="C257" i="6"/>
  <c r="C258" i="6"/>
  <c r="C259" i="6"/>
  <c r="C260" i="6"/>
  <c r="C261" i="6"/>
  <c r="C262" i="6"/>
  <c r="C263" i="6"/>
  <c r="C278" i="6"/>
  <c r="C279" i="6"/>
  <c r="C280" i="6"/>
  <c r="C436" i="6"/>
  <c r="C437" i="6"/>
  <c r="C438" i="6"/>
  <c r="C466" i="6"/>
  <c r="C467" i="6"/>
  <c r="C468" i="6"/>
  <c r="C469" i="6"/>
  <c r="C470" i="6"/>
  <c r="C471" i="6"/>
  <c r="C472" i="6"/>
  <c r="C473" i="6"/>
  <c r="C474" i="6"/>
  <c r="C475" i="6"/>
  <c r="C476" i="6"/>
  <c r="C477" i="6"/>
  <c r="C478" i="6"/>
  <c r="C479" i="6"/>
  <c r="C480" i="6"/>
  <c r="C487" i="6"/>
  <c r="H5" i="6" l="1"/>
  <c r="G5" i="6"/>
  <c r="F5" i="6"/>
  <c r="E5" i="6"/>
  <c r="D5" i="6"/>
  <c r="T194" i="15"/>
  <c r="T193" i="15"/>
  <c r="I193" i="15"/>
  <c r="F193" i="15"/>
  <c r="T192" i="15"/>
  <c r="I192" i="15"/>
  <c r="F192" i="15"/>
  <c r="T191" i="15"/>
  <c r="I191" i="15"/>
  <c r="F191" i="15"/>
  <c r="T190" i="15"/>
  <c r="I190" i="15"/>
  <c r="F190" i="15"/>
  <c r="T189" i="15"/>
  <c r="I189" i="15"/>
  <c r="F189" i="15"/>
  <c r="T188" i="15"/>
  <c r="I188" i="15"/>
  <c r="F188" i="15"/>
  <c r="T187" i="15"/>
  <c r="I187" i="15"/>
  <c r="F187" i="15"/>
  <c r="T186" i="15"/>
  <c r="I186" i="15"/>
  <c r="F186" i="15"/>
  <c r="T185" i="15"/>
  <c r="I185" i="15"/>
  <c r="F185" i="15"/>
  <c r="T184" i="15"/>
  <c r="I184" i="15"/>
  <c r="F184" i="15"/>
  <c r="T183" i="15"/>
  <c r="I183" i="15"/>
  <c r="F183" i="15"/>
  <c r="T182" i="15"/>
  <c r="I182" i="15"/>
  <c r="F182" i="15"/>
  <c r="T181" i="15"/>
  <c r="I181" i="15"/>
  <c r="F181" i="15"/>
  <c r="T180" i="15"/>
  <c r="I180" i="15"/>
  <c r="F180" i="15"/>
  <c r="T179" i="15"/>
  <c r="I179" i="15"/>
  <c r="F179" i="15"/>
  <c r="T178" i="15"/>
  <c r="I178" i="15"/>
  <c r="F178" i="15"/>
  <c r="T176" i="15"/>
  <c r="I176" i="15"/>
  <c r="F176" i="15"/>
  <c r="T175" i="15"/>
  <c r="I175" i="15"/>
  <c r="F175" i="15"/>
  <c r="T174" i="15"/>
  <c r="I174" i="15"/>
  <c r="F174" i="15"/>
  <c r="T173" i="15"/>
  <c r="I173" i="15"/>
  <c r="F173" i="15"/>
  <c r="T172" i="15"/>
  <c r="I172" i="15"/>
  <c r="F172" i="15"/>
  <c r="T171" i="15"/>
  <c r="I171" i="15"/>
  <c r="F171" i="15"/>
  <c r="T170" i="15"/>
  <c r="I170" i="15"/>
  <c r="F170" i="15"/>
  <c r="T169" i="15"/>
  <c r="I169" i="15"/>
  <c r="F169" i="15"/>
  <c r="T168" i="15"/>
  <c r="I168" i="15"/>
  <c r="F168" i="15"/>
  <c r="T167" i="15"/>
  <c r="I167" i="15"/>
  <c r="F167" i="15"/>
  <c r="T166" i="15"/>
  <c r="I166" i="15"/>
  <c r="F166" i="15"/>
  <c r="T165" i="15"/>
  <c r="I165" i="15"/>
  <c r="F165" i="15"/>
  <c r="T164" i="15"/>
  <c r="I164" i="15"/>
  <c r="F164" i="15"/>
  <c r="T163" i="15"/>
  <c r="I163" i="15"/>
  <c r="F163" i="15"/>
  <c r="T162" i="15"/>
  <c r="I162" i="15"/>
  <c r="F162" i="15"/>
  <c r="T161" i="15"/>
  <c r="I161" i="15"/>
  <c r="F161" i="15"/>
  <c r="T160" i="15"/>
  <c r="I160" i="15"/>
  <c r="F160" i="15"/>
  <c r="T159" i="15"/>
  <c r="I159" i="15"/>
  <c r="F159" i="15"/>
  <c r="T158" i="15"/>
  <c r="I158" i="15"/>
  <c r="F158" i="15"/>
  <c r="T157" i="15"/>
  <c r="I157" i="15"/>
  <c r="F157" i="15"/>
  <c r="T156" i="15"/>
  <c r="I156" i="15"/>
  <c r="F156" i="15"/>
  <c r="T155" i="15"/>
  <c r="I155" i="15"/>
  <c r="F155" i="15"/>
  <c r="T154" i="15"/>
  <c r="I154" i="15"/>
  <c r="F154" i="15"/>
  <c r="T153" i="15"/>
  <c r="I153" i="15"/>
  <c r="F153" i="15"/>
  <c r="T152" i="15"/>
  <c r="I152" i="15"/>
  <c r="F152" i="15"/>
  <c r="T151" i="15"/>
  <c r="I151" i="15"/>
  <c r="F151" i="15"/>
  <c r="T150" i="15"/>
  <c r="I150" i="15"/>
  <c r="F150" i="15"/>
  <c r="T148" i="15"/>
  <c r="I148" i="15"/>
  <c r="F148" i="15"/>
  <c r="T147" i="15"/>
  <c r="I147" i="15"/>
  <c r="F147" i="15"/>
  <c r="T146" i="15"/>
  <c r="I146" i="15"/>
  <c r="F146" i="15"/>
  <c r="T145" i="15"/>
  <c r="I145" i="15"/>
  <c r="F145" i="15"/>
  <c r="T144" i="15"/>
  <c r="I144" i="15"/>
  <c r="F144" i="15"/>
  <c r="T143" i="15"/>
  <c r="I143" i="15"/>
  <c r="F143" i="15"/>
  <c r="T142" i="15"/>
  <c r="I142" i="15"/>
  <c r="F142" i="15"/>
  <c r="T141" i="15"/>
  <c r="I141" i="15"/>
  <c r="F141" i="15"/>
  <c r="T140" i="15"/>
  <c r="I140" i="15"/>
  <c r="F140" i="15"/>
  <c r="T139" i="15"/>
  <c r="I139" i="15"/>
  <c r="F139" i="15"/>
  <c r="T138" i="15"/>
  <c r="I138" i="15"/>
  <c r="F138" i="15"/>
  <c r="T137" i="15"/>
  <c r="I137" i="15"/>
  <c r="F137" i="15"/>
  <c r="T136" i="15"/>
  <c r="I136" i="15"/>
  <c r="F136" i="15"/>
  <c r="T135" i="15"/>
  <c r="I135" i="15"/>
  <c r="F135" i="15"/>
  <c r="T134" i="15"/>
  <c r="I134" i="15"/>
  <c r="F134" i="15"/>
  <c r="T133" i="15"/>
  <c r="I133" i="15"/>
  <c r="F133" i="15"/>
  <c r="T132" i="15"/>
  <c r="I132" i="15"/>
  <c r="F132" i="15"/>
  <c r="T131" i="15"/>
  <c r="I131" i="15"/>
  <c r="F131" i="15"/>
  <c r="T130" i="15"/>
  <c r="I130" i="15"/>
  <c r="F130" i="15"/>
  <c r="T129" i="15"/>
  <c r="I129" i="15"/>
  <c r="F129" i="15"/>
  <c r="T128" i="15"/>
  <c r="I128" i="15"/>
  <c r="F128" i="15"/>
  <c r="T126" i="15"/>
  <c r="I126" i="15"/>
  <c r="F126" i="15"/>
  <c r="T125" i="15"/>
  <c r="I125" i="15"/>
  <c r="F125" i="15"/>
  <c r="T124" i="15"/>
  <c r="I124" i="15"/>
  <c r="F124" i="15"/>
  <c r="T123" i="15"/>
  <c r="I123" i="15"/>
  <c r="F123" i="15"/>
  <c r="T121" i="15"/>
  <c r="I121" i="15"/>
  <c r="F121" i="15"/>
  <c r="T120" i="15"/>
  <c r="I120" i="15"/>
  <c r="F120" i="15"/>
  <c r="T119" i="15"/>
  <c r="I119" i="15"/>
  <c r="F119" i="15"/>
  <c r="T118" i="15"/>
  <c r="I118" i="15"/>
  <c r="F118" i="15"/>
  <c r="T117" i="15"/>
  <c r="F117" i="15"/>
  <c r="T116" i="15"/>
  <c r="F116" i="15"/>
  <c r="T115" i="15"/>
  <c r="F115" i="15"/>
  <c r="T91" i="15"/>
  <c r="F91" i="15"/>
  <c r="T90" i="15"/>
  <c r="F90" i="15"/>
  <c r="T89" i="15"/>
  <c r="F89" i="15"/>
  <c r="T88" i="15"/>
  <c r="F88" i="15"/>
  <c r="T87" i="15"/>
  <c r="F87" i="15"/>
  <c r="T114" i="15"/>
  <c r="F114" i="15"/>
  <c r="T113" i="15"/>
  <c r="F113" i="15"/>
  <c r="T112" i="15"/>
  <c r="F112" i="15"/>
  <c r="T111" i="15"/>
  <c r="F111" i="15"/>
  <c r="T110" i="15"/>
  <c r="F110" i="15"/>
  <c r="T109" i="15"/>
  <c r="F109" i="15"/>
  <c r="T108" i="15"/>
  <c r="F108" i="15"/>
  <c r="T107" i="15"/>
  <c r="F107" i="15"/>
  <c r="T105" i="15"/>
  <c r="F105" i="15"/>
  <c r="T104" i="15"/>
  <c r="F104" i="15"/>
  <c r="T103" i="15"/>
  <c r="F103" i="15"/>
  <c r="T102" i="15"/>
  <c r="F102" i="15"/>
  <c r="T101" i="15"/>
  <c r="F101" i="15"/>
  <c r="T100" i="15"/>
  <c r="F100" i="15"/>
  <c r="T99" i="15"/>
  <c r="F99" i="15"/>
  <c r="T98" i="15"/>
  <c r="F98" i="15"/>
  <c r="T97" i="15"/>
  <c r="F97" i="15"/>
  <c r="T96" i="15"/>
  <c r="F96" i="15"/>
  <c r="T95" i="15"/>
  <c r="F95" i="15"/>
  <c r="T94" i="15"/>
  <c r="F94" i="15"/>
  <c r="T93" i="15"/>
  <c r="F93" i="15"/>
  <c r="T86" i="15"/>
  <c r="F86" i="15"/>
  <c r="T85" i="15"/>
  <c r="F85" i="15"/>
  <c r="T84" i="15"/>
  <c r="F84" i="15"/>
  <c r="T83" i="15"/>
  <c r="F83" i="15"/>
  <c r="T82" i="15"/>
  <c r="F82" i="15"/>
  <c r="T80" i="15"/>
  <c r="F80" i="15"/>
  <c r="T79" i="15"/>
  <c r="F79" i="15"/>
  <c r="T78" i="15"/>
  <c r="T77" i="15"/>
  <c r="F77" i="15"/>
  <c r="T76" i="15"/>
  <c r="F76" i="15"/>
  <c r="T75" i="15"/>
  <c r="T74" i="15"/>
  <c r="F74" i="15"/>
  <c r="T73" i="15"/>
  <c r="F73" i="15"/>
  <c r="T72" i="15"/>
  <c r="F72" i="15"/>
  <c r="T71" i="15"/>
  <c r="F71" i="15"/>
  <c r="T70" i="15"/>
  <c r="F70" i="15"/>
  <c r="T69" i="15"/>
  <c r="F69" i="15"/>
  <c r="T68" i="15"/>
  <c r="F68" i="15"/>
  <c r="T67" i="15"/>
  <c r="T66" i="15"/>
  <c r="F66" i="15"/>
  <c r="T65" i="15"/>
  <c r="F65" i="15"/>
  <c r="T64" i="15"/>
  <c r="F64" i="15"/>
  <c r="T63" i="15"/>
  <c r="F63" i="15"/>
  <c r="T62" i="15"/>
  <c r="T61" i="15"/>
  <c r="T60" i="15"/>
  <c r="T59" i="15"/>
  <c r="T58" i="15"/>
  <c r="T57" i="15"/>
  <c r="T56" i="15"/>
  <c r="T55" i="15"/>
  <c r="T54" i="15"/>
  <c r="T52" i="15"/>
  <c r="T51" i="15"/>
  <c r="T50" i="15"/>
  <c r="T49" i="15"/>
  <c r="T48" i="15"/>
  <c r="T47" i="15"/>
  <c r="T46" i="15"/>
  <c r="T45" i="15"/>
  <c r="T44" i="15"/>
  <c r="T43" i="15"/>
  <c r="T38" i="15"/>
  <c r="F38" i="15"/>
  <c r="T36" i="15"/>
  <c r="F36" i="15"/>
  <c r="T35" i="15"/>
  <c r="F35" i="15"/>
  <c r="T34" i="15"/>
  <c r="F34" i="15"/>
  <c r="T33" i="15"/>
  <c r="F33" i="15"/>
  <c r="T32" i="15"/>
  <c r="T31" i="15"/>
  <c r="I31" i="15"/>
  <c r="F31" i="15"/>
  <c r="T30" i="15"/>
  <c r="F30" i="15"/>
  <c r="T29" i="15"/>
  <c r="F29" i="15"/>
  <c r="T28" i="15"/>
  <c r="F28" i="15"/>
  <c r="T26" i="15"/>
  <c r="F26" i="15"/>
  <c r="F25" i="15"/>
  <c r="T24" i="15"/>
  <c r="F24" i="15"/>
  <c r="T23" i="15"/>
  <c r="F23" i="15"/>
  <c r="T22" i="15"/>
  <c r="F22" i="15"/>
  <c r="T21" i="15"/>
  <c r="F21" i="15"/>
  <c r="T20" i="15"/>
  <c r="F20" i="15"/>
  <c r="T19" i="15"/>
  <c r="F19" i="15"/>
  <c r="T18" i="15"/>
  <c r="F18" i="15"/>
  <c r="T17" i="15"/>
  <c r="F17" i="15"/>
  <c r="T16" i="15"/>
  <c r="F16" i="15"/>
  <c r="T15" i="15"/>
  <c r="F15" i="15"/>
  <c r="T14" i="15"/>
  <c r="F14" i="15"/>
  <c r="T13" i="15"/>
  <c r="F13" i="15"/>
  <c r="T12" i="15"/>
  <c r="F12" i="15"/>
  <c r="T11" i="15"/>
  <c r="F11" i="15"/>
  <c r="T10" i="15"/>
  <c r="F10" i="15"/>
  <c r="T9" i="15"/>
  <c r="F9" i="15"/>
  <c r="T8" i="15"/>
  <c r="F8" i="15"/>
  <c r="T7" i="15"/>
  <c r="F7" i="15"/>
  <c r="T6" i="15"/>
  <c r="F6" i="15"/>
  <c r="T5" i="15"/>
  <c r="F5" i="15"/>
  <c r="A1" i="4"/>
  <c r="D502" i="6" l="1"/>
  <c r="G502" i="6"/>
  <c r="E502" i="6"/>
  <c r="H502" i="6"/>
  <c r="C502" i="6"/>
  <c r="F502" i="6"/>
  <c r="G15" i="8" l="1"/>
  <c r="G14" i="8"/>
  <c r="G13" i="8"/>
  <c r="G12" i="8"/>
  <c r="G11" i="8"/>
  <c r="G10" i="8"/>
  <c r="G9" i="8"/>
  <c r="G7" i="8"/>
  <c r="G5" i="8"/>
  <c r="G18" i="8"/>
  <c r="G17" i="8"/>
  <c r="G16" i="8"/>
  <c r="G8" i="8"/>
  <c r="G4" i="8"/>
  <c r="D15" i="13"/>
  <c r="C15" i="13"/>
  <c r="H15" i="13"/>
  <c r="G15" i="13"/>
  <c r="F15" i="13"/>
  <c r="E15" i="13"/>
  <c r="J16" i="13"/>
  <c r="K17" i="13"/>
  <c r="L17" i="13" s="1"/>
  <c r="M17" i="13" s="1"/>
  <c r="N17" i="13" s="1"/>
  <c r="O17" i="13" s="1"/>
  <c r="P17" i="13" s="1"/>
  <c r="Q17" i="13" s="1"/>
  <c r="R17" i="13" s="1"/>
  <c r="S17" i="13" s="1"/>
  <c r="T17" i="13" s="1"/>
  <c r="U17" i="13" s="1"/>
  <c r="V17" i="13" s="1"/>
  <c r="W17" i="13" s="1"/>
  <c r="X17" i="13" s="1"/>
  <c r="Y17" i="13" s="1"/>
  <c r="Z17" i="13" s="1"/>
  <c r="AA17" i="13" s="1"/>
  <c r="AB17" i="13" s="1"/>
  <c r="AC17" i="13" s="1"/>
  <c r="AD17" i="13" s="1"/>
  <c r="AE17" i="13" s="1"/>
  <c r="AF17" i="13" s="1"/>
  <c r="AG17" i="13" s="1"/>
  <c r="AH17" i="13" s="1"/>
  <c r="AI17" i="13" s="1"/>
  <c r="AJ17" i="13" s="1"/>
  <c r="AK17" i="13" s="1"/>
  <c r="AL17" i="13" s="1"/>
  <c r="J12" i="13" l="1"/>
  <c r="J10" i="13"/>
  <c r="J8" i="13"/>
  <c r="J11" i="13"/>
  <c r="J5" i="13"/>
  <c r="J9" i="13"/>
  <c r="J7" i="13"/>
  <c r="J6" i="13"/>
  <c r="J4" i="13"/>
  <c r="AM17" i="13"/>
  <c r="AL16" i="13"/>
  <c r="Z16" i="13"/>
  <c r="AG16" i="13"/>
  <c r="Y16" i="13"/>
  <c r="Q16" i="13"/>
  <c r="AF16" i="13"/>
  <c r="X16" i="13"/>
  <c r="P16" i="13"/>
  <c r="AE16" i="13"/>
  <c r="O16" i="13"/>
  <c r="AH16" i="13"/>
  <c r="R16" i="13"/>
  <c r="AD16" i="13"/>
  <c r="V16" i="13"/>
  <c r="N16" i="13"/>
  <c r="W16" i="13"/>
  <c r="AK16" i="13"/>
  <c r="AC16" i="13"/>
  <c r="U16" i="13"/>
  <c r="M16" i="13"/>
  <c r="AJ16" i="13"/>
  <c r="AB16" i="13"/>
  <c r="T16" i="13"/>
  <c r="L16" i="13"/>
  <c r="AI16" i="13"/>
  <c r="AA16" i="13"/>
  <c r="S16" i="13"/>
  <c r="K16" i="13"/>
  <c r="AA12" i="13" l="1"/>
  <c r="AA10" i="13"/>
  <c r="AA8" i="13"/>
  <c r="AA6" i="13"/>
  <c r="AA11" i="13"/>
  <c r="AA9" i="13"/>
  <c r="AA7" i="13"/>
  <c r="AA4" i="13"/>
  <c r="AA5" i="13"/>
  <c r="AB11" i="13"/>
  <c r="AB9" i="13"/>
  <c r="AB7" i="13"/>
  <c r="AB10" i="13"/>
  <c r="AB4" i="13"/>
  <c r="AB8" i="13"/>
  <c r="AB6" i="13"/>
  <c r="AB5" i="13"/>
  <c r="AB12" i="13"/>
  <c r="V12" i="13"/>
  <c r="V10" i="13"/>
  <c r="V8" i="13"/>
  <c r="V6" i="13"/>
  <c r="V5" i="13"/>
  <c r="V11" i="13"/>
  <c r="V9" i="13"/>
  <c r="V4" i="13"/>
  <c r="V7" i="13"/>
  <c r="O12" i="13"/>
  <c r="O10" i="13"/>
  <c r="O8" i="13"/>
  <c r="O11" i="13"/>
  <c r="O9" i="13"/>
  <c r="O7" i="13"/>
  <c r="O6" i="13"/>
  <c r="O4" i="13"/>
  <c r="O5" i="13"/>
  <c r="AF11" i="13"/>
  <c r="AF9" i="13"/>
  <c r="AF7" i="13"/>
  <c r="AF8" i="13"/>
  <c r="AF4" i="13"/>
  <c r="AF6" i="13"/>
  <c r="AF12" i="13"/>
  <c r="AF5" i="13"/>
  <c r="AF10" i="13"/>
  <c r="Z12" i="13"/>
  <c r="Z10" i="13"/>
  <c r="Z8" i="13"/>
  <c r="Z6" i="13"/>
  <c r="Z11" i="13"/>
  <c r="Z5" i="13"/>
  <c r="Z9" i="13"/>
  <c r="Z7" i="13"/>
  <c r="Z4" i="13"/>
  <c r="AI12" i="13"/>
  <c r="AI10" i="13"/>
  <c r="AI8" i="13"/>
  <c r="AI6" i="13"/>
  <c r="AI11" i="13"/>
  <c r="AI9" i="13"/>
  <c r="AI7" i="13"/>
  <c r="AI4" i="13"/>
  <c r="AI5" i="13"/>
  <c r="AJ11" i="13"/>
  <c r="AJ9" i="13"/>
  <c r="AJ7" i="13"/>
  <c r="AJ6" i="13"/>
  <c r="AJ4" i="13"/>
  <c r="AJ12" i="13"/>
  <c r="AJ10" i="13"/>
  <c r="AJ5" i="13"/>
  <c r="AJ8" i="13"/>
  <c r="AD12" i="13"/>
  <c r="AD10" i="13"/>
  <c r="AD8" i="13"/>
  <c r="AD6" i="13"/>
  <c r="AD9" i="13"/>
  <c r="AD5" i="13"/>
  <c r="AD7" i="13"/>
  <c r="AD4" i="13"/>
  <c r="AD11" i="13"/>
  <c r="Q11" i="13"/>
  <c r="Q9" i="13"/>
  <c r="Q7" i="13"/>
  <c r="Q12" i="13"/>
  <c r="Q10" i="13"/>
  <c r="Q8" i="13"/>
  <c r="Q5" i="13"/>
  <c r="Q6" i="13"/>
  <c r="Q4" i="13"/>
  <c r="K12" i="13"/>
  <c r="K10" i="13"/>
  <c r="K8" i="13"/>
  <c r="K11" i="13"/>
  <c r="K9" i="13"/>
  <c r="K7" i="13"/>
  <c r="K6" i="13"/>
  <c r="K4" i="13"/>
  <c r="K5" i="13"/>
  <c r="L11" i="13"/>
  <c r="L9" i="13"/>
  <c r="L7" i="13"/>
  <c r="L10" i="13"/>
  <c r="L6" i="13"/>
  <c r="L4" i="13"/>
  <c r="L8" i="13"/>
  <c r="L5" i="13"/>
  <c r="L12" i="13"/>
  <c r="M11" i="13"/>
  <c r="M9" i="13"/>
  <c r="M7" i="13"/>
  <c r="M12" i="13"/>
  <c r="M10" i="13"/>
  <c r="M8" i="13"/>
  <c r="M5" i="13"/>
  <c r="M6" i="13"/>
  <c r="M4" i="13"/>
  <c r="W12" i="13"/>
  <c r="W10" i="13"/>
  <c r="W8" i="13"/>
  <c r="W6" i="13"/>
  <c r="W11" i="13"/>
  <c r="W9" i="13"/>
  <c r="W7" i="13"/>
  <c r="W4" i="13"/>
  <c r="W5" i="13"/>
  <c r="R12" i="13"/>
  <c r="R10" i="13"/>
  <c r="R8" i="13"/>
  <c r="R7" i="13"/>
  <c r="R5" i="13"/>
  <c r="R11" i="13"/>
  <c r="R6" i="13"/>
  <c r="R4" i="13"/>
  <c r="R9" i="13"/>
  <c r="P11" i="13"/>
  <c r="P9" i="13"/>
  <c r="P7" i="13"/>
  <c r="P8" i="13"/>
  <c r="P6" i="13"/>
  <c r="P4" i="13"/>
  <c r="P12" i="13"/>
  <c r="P5" i="13"/>
  <c r="P10" i="13"/>
  <c r="Y11" i="13"/>
  <c r="Y9" i="13"/>
  <c r="Y7" i="13"/>
  <c r="Y12" i="13"/>
  <c r="Y10" i="13"/>
  <c r="Y8" i="13"/>
  <c r="Y6" i="13"/>
  <c r="Y5" i="13"/>
  <c r="Y4" i="13"/>
  <c r="AC11" i="13"/>
  <c r="AC9" i="13"/>
  <c r="AC7" i="13"/>
  <c r="AC12" i="13"/>
  <c r="AC10" i="13"/>
  <c r="AC8" i="13"/>
  <c r="AC6" i="13"/>
  <c r="AC5" i="13"/>
  <c r="AC4" i="13"/>
  <c r="AK11" i="13"/>
  <c r="AK9" i="13"/>
  <c r="AK7" i="13"/>
  <c r="AK12" i="13"/>
  <c r="AK10" i="13"/>
  <c r="AK8" i="13"/>
  <c r="AK6" i="13"/>
  <c r="AK5" i="13"/>
  <c r="AK4" i="13"/>
  <c r="AE12" i="13"/>
  <c r="AE10" i="13"/>
  <c r="AE8" i="13"/>
  <c r="AE6" i="13"/>
  <c r="AE11" i="13"/>
  <c r="AE9" i="13"/>
  <c r="AE7" i="13"/>
  <c r="AE4" i="13"/>
  <c r="AE5" i="13"/>
  <c r="AL12" i="13"/>
  <c r="AL10" i="13"/>
  <c r="AL8" i="13"/>
  <c r="AL6" i="13"/>
  <c r="AL5" i="13"/>
  <c r="AL11" i="13"/>
  <c r="AL9" i="13"/>
  <c r="AL4" i="13"/>
  <c r="AL7" i="13"/>
  <c r="S12" i="13"/>
  <c r="S10" i="13"/>
  <c r="S8" i="13"/>
  <c r="S11" i="13"/>
  <c r="S9" i="13"/>
  <c r="S7" i="13"/>
  <c r="S6" i="13"/>
  <c r="S4" i="13"/>
  <c r="S5" i="13"/>
  <c r="T11" i="13"/>
  <c r="T9" i="13"/>
  <c r="T7" i="13"/>
  <c r="T6" i="13"/>
  <c r="T4" i="13"/>
  <c r="T12" i="13"/>
  <c r="T10" i="13"/>
  <c r="T5" i="13"/>
  <c r="T8" i="13"/>
  <c r="U11" i="13"/>
  <c r="U9" i="13"/>
  <c r="U7" i="13"/>
  <c r="U12" i="13"/>
  <c r="U10" i="13"/>
  <c r="U8" i="13"/>
  <c r="U6" i="13"/>
  <c r="U5" i="13"/>
  <c r="U4" i="13"/>
  <c r="N12" i="13"/>
  <c r="N10" i="13"/>
  <c r="N8" i="13"/>
  <c r="N9" i="13"/>
  <c r="N5" i="13"/>
  <c r="N7" i="13"/>
  <c r="N6" i="13"/>
  <c r="N4" i="13"/>
  <c r="N11" i="13"/>
  <c r="AH12" i="13"/>
  <c r="AH10" i="13"/>
  <c r="AH8" i="13"/>
  <c r="AH6" i="13"/>
  <c r="AH7" i="13"/>
  <c r="AH5" i="13"/>
  <c r="AH11" i="13"/>
  <c r="AH4" i="13"/>
  <c r="AH9" i="13"/>
  <c r="X11" i="13"/>
  <c r="X9" i="13"/>
  <c r="X7" i="13"/>
  <c r="X12" i="13"/>
  <c r="X4" i="13"/>
  <c r="X10" i="13"/>
  <c r="X8" i="13"/>
  <c r="X5" i="13"/>
  <c r="X6" i="13"/>
  <c r="AG11" i="13"/>
  <c r="AG9" i="13"/>
  <c r="AG7" i="13"/>
  <c r="AG12" i="13"/>
  <c r="AG10" i="13"/>
  <c r="AG8" i="13"/>
  <c r="AG6" i="13"/>
  <c r="AG5" i="13"/>
  <c r="AG4" i="13"/>
  <c r="AN17" i="13"/>
  <c r="AM16" i="13"/>
  <c r="AM12" i="13" l="1"/>
  <c r="AM10" i="13"/>
  <c r="AM8" i="13"/>
  <c r="AM6" i="13"/>
  <c r="AM11" i="13"/>
  <c r="AM9" i="13"/>
  <c r="AM7" i="13"/>
  <c r="AM4" i="13"/>
  <c r="AM5" i="13"/>
  <c r="AO17" i="13"/>
  <c r="AN16" i="13"/>
  <c r="AN11" i="13" l="1"/>
  <c r="AN9" i="13"/>
  <c r="AN7" i="13"/>
  <c r="AN12" i="13"/>
  <c r="AN4" i="13"/>
  <c r="AN10" i="13"/>
  <c r="AN8" i="13"/>
  <c r="AN5" i="13"/>
  <c r="AN6" i="13"/>
  <c r="AP17" i="13"/>
  <c r="AO16" i="13"/>
  <c r="R487" i="6"/>
  <c r="R480" i="6"/>
  <c r="R479" i="6"/>
  <c r="R478" i="6"/>
  <c r="R477" i="6"/>
  <c r="R476" i="6"/>
  <c r="R475" i="6"/>
  <c r="R474" i="6"/>
  <c r="R473" i="6"/>
  <c r="R472" i="6"/>
  <c r="R471" i="6"/>
  <c r="R470" i="6"/>
  <c r="R469" i="6"/>
  <c r="R468" i="6"/>
  <c r="R467" i="6"/>
  <c r="R466" i="6"/>
  <c r="R438" i="6"/>
  <c r="R437" i="6"/>
  <c r="R436" i="6"/>
  <c r="R281" i="6"/>
  <c r="R280" i="6"/>
  <c r="R279" i="6"/>
  <c r="R278" i="6"/>
  <c r="R263" i="6"/>
  <c r="R262" i="6"/>
  <c r="R261" i="6"/>
  <c r="R260" i="6"/>
  <c r="R259" i="6"/>
  <c r="R258" i="6"/>
  <c r="R257" i="6"/>
  <c r="R256" i="6"/>
  <c r="R255" i="6"/>
  <c r="R254" i="6"/>
  <c r="R253" i="6"/>
  <c r="R252" i="6"/>
  <c r="R250" i="6"/>
  <c r="R249" i="6"/>
  <c r="R248" i="6"/>
  <c r="R247" i="6"/>
  <c r="R246" i="6"/>
  <c r="R245" i="6"/>
  <c r="R244" i="6"/>
  <c r="R243" i="6"/>
  <c r="R242" i="6"/>
  <c r="R101" i="6"/>
  <c r="R100" i="6"/>
  <c r="R99" i="6"/>
  <c r="R98" i="6"/>
  <c r="R97" i="6"/>
  <c r="R96" i="6"/>
  <c r="R95" i="6"/>
  <c r="R93" i="6"/>
  <c r="R92" i="6"/>
  <c r="R91" i="6"/>
  <c r="R90" i="6"/>
  <c r="R89" i="6"/>
  <c r="R88" i="6"/>
  <c r="R87" i="6"/>
  <c r="R86" i="6"/>
  <c r="R85" i="6"/>
  <c r="R84" i="6"/>
  <c r="R83" i="6"/>
  <c r="R82" i="6"/>
  <c r="R81" i="6"/>
  <c r="R80" i="6"/>
  <c r="R79" i="6"/>
  <c r="R78" i="6"/>
  <c r="R77" i="6"/>
  <c r="R76" i="6"/>
  <c r="R75" i="6"/>
  <c r="R74" i="6"/>
  <c r="R73" i="6"/>
  <c r="R72" i="6"/>
  <c r="R71" i="6"/>
  <c r="R70" i="6"/>
  <c r="R69" i="6"/>
  <c r="R68" i="6"/>
  <c r="R67" i="6"/>
  <c r="R66" i="6"/>
  <c r="R65" i="6"/>
  <c r="R251" i="6"/>
  <c r="R64" i="6"/>
  <c r="R63" i="6"/>
  <c r="R61" i="6"/>
  <c r="R60" i="6"/>
  <c r="R62" i="6"/>
  <c r="R59" i="6"/>
  <c r="R58" i="6"/>
  <c r="R57" i="6"/>
  <c r="R56" i="6"/>
  <c r="R55" i="6"/>
  <c r="R54" i="6"/>
  <c r="R53" i="6"/>
  <c r="R52" i="6"/>
  <c r="R47" i="6"/>
  <c r="R46" i="6"/>
  <c r="R45" i="6"/>
  <c r="R44" i="6"/>
  <c r="R34" i="6"/>
  <c r="R33" i="6"/>
  <c r="R32" i="6"/>
  <c r="R31" i="6"/>
  <c r="R30" i="6"/>
  <c r="R43" i="6"/>
  <c r="R41" i="6"/>
  <c r="R42" i="6"/>
  <c r="R40" i="6"/>
  <c r="R39" i="6"/>
  <c r="R38" i="6"/>
  <c r="R37" i="6"/>
  <c r="R36" i="6"/>
  <c r="R35" i="6"/>
  <c r="R29" i="6"/>
  <c r="R28" i="6"/>
  <c r="R27" i="6"/>
  <c r="R26" i="6"/>
  <c r="R25" i="6"/>
  <c r="R24" i="6"/>
  <c r="R23" i="6"/>
  <c r="R22" i="6"/>
  <c r="R21" i="6"/>
  <c r="R20" i="6"/>
  <c r="R19" i="6"/>
  <c r="R18" i="6"/>
  <c r="R17" i="6"/>
  <c r="R16" i="6"/>
  <c r="R15" i="6"/>
  <c r="R14" i="6"/>
  <c r="R13" i="6"/>
  <c r="R12" i="6"/>
  <c r="R11" i="6"/>
  <c r="R10" i="6"/>
  <c r="R9" i="6"/>
  <c r="R8" i="6"/>
  <c r="R7" i="6"/>
  <c r="R6" i="6"/>
  <c r="AO11" i="13" l="1"/>
  <c r="AO9" i="13"/>
  <c r="AO7" i="13"/>
  <c r="AO12" i="13"/>
  <c r="AO10" i="13"/>
  <c r="AO8" i="13"/>
  <c r="AO6" i="13"/>
  <c r="AO5" i="13"/>
  <c r="AO4" i="13"/>
  <c r="AQ17" i="13"/>
  <c r="AP16" i="13"/>
  <c r="AP12" i="13" l="1"/>
  <c r="AP10" i="13"/>
  <c r="AP8" i="13"/>
  <c r="AP6" i="13"/>
  <c r="AP11" i="13"/>
  <c r="AP5" i="13"/>
  <c r="AP9" i="13"/>
  <c r="AP7" i="13"/>
  <c r="AP4" i="13"/>
  <c r="AR17" i="13"/>
  <c r="AQ16" i="13"/>
  <c r="AQ12" i="13" l="1"/>
  <c r="AQ10" i="13"/>
  <c r="AQ8" i="13"/>
  <c r="AQ6" i="13"/>
  <c r="AQ11" i="13"/>
  <c r="AQ9" i="13"/>
  <c r="AQ7" i="13"/>
  <c r="AQ4" i="13"/>
  <c r="AQ5" i="13"/>
  <c r="AS17" i="13"/>
  <c r="AR16" i="13"/>
  <c r="AR11" i="13" l="1"/>
  <c r="AR9" i="13"/>
  <c r="AR7" i="13"/>
  <c r="AR10" i="13"/>
  <c r="AR4" i="13"/>
  <c r="AR8" i="13"/>
  <c r="AR6" i="13"/>
  <c r="AR5" i="13"/>
  <c r="AR12" i="13"/>
  <c r="AT17" i="13"/>
  <c r="AS16" i="13"/>
  <c r="AS11" i="13" l="1"/>
  <c r="AS9" i="13"/>
  <c r="AS7" i="13"/>
  <c r="AS12" i="13"/>
  <c r="AS10" i="13"/>
  <c r="AS8" i="13"/>
  <c r="AS6" i="13"/>
  <c r="AS5" i="13"/>
  <c r="AS4" i="13"/>
  <c r="AU17" i="13"/>
  <c r="AT16" i="13"/>
  <c r="AT12" i="13" l="1"/>
  <c r="AT10" i="13"/>
  <c r="AT8" i="13"/>
  <c r="AT6" i="13"/>
  <c r="AT9" i="13"/>
  <c r="AT5" i="13"/>
  <c r="AT7" i="13"/>
  <c r="AT4" i="13"/>
  <c r="AT11" i="13"/>
  <c r="AV17" i="13"/>
  <c r="AU16" i="13"/>
  <c r="AU12" i="13" l="1"/>
  <c r="AU10" i="13"/>
  <c r="AU8" i="13"/>
  <c r="AU6" i="13"/>
  <c r="AU11" i="13"/>
  <c r="AU9" i="13"/>
  <c r="AU7" i="13"/>
  <c r="AU4" i="13"/>
  <c r="AU5" i="13"/>
  <c r="AW17" i="13"/>
  <c r="AV16" i="13"/>
  <c r="AV11" i="13" l="1"/>
  <c r="AV9" i="13"/>
  <c r="AV7" i="13"/>
  <c r="AV8" i="13"/>
  <c r="AV4" i="13"/>
  <c r="AV6" i="13"/>
  <c r="AV12" i="13"/>
  <c r="AV5" i="13"/>
  <c r="AV10" i="13"/>
  <c r="AX17" i="13"/>
  <c r="AW16" i="13"/>
  <c r="AW11" i="13" l="1"/>
  <c r="AW9" i="13"/>
  <c r="AW7" i="13"/>
  <c r="AW12" i="13"/>
  <c r="AW10" i="13"/>
  <c r="AW8" i="13"/>
  <c r="AW6" i="13"/>
  <c r="AW5" i="13"/>
  <c r="AW4" i="13"/>
  <c r="AY17" i="13"/>
  <c r="AX16" i="13"/>
  <c r="AX12" i="13" l="1"/>
  <c r="AX10" i="13"/>
  <c r="AX8" i="13"/>
  <c r="AX6" i="13"/>
  <c r="AX7" i="13"/>
  <c r="AX5" i="13"/>
  <c r="AX11" i="13"/>
  <c r="AX4" i="13"/>
  <c r="AX9" i="13"/>
  <c r="AZ17" i="13"/>
  <c r="AY16" i="13"/>
  <c r="AY12" i="13" l="1"/>
  <c r="AY10" i="13"/>
  <c r="AY8" i="13"/>
  <c r="AY6" i="13"/>
  <c r="AY11" i="13"/>
  <c r="AY9" i="13"/>
  <c r="AY7" i="13"/>
  <c r="AY4" i="13"/>
  <c r="AY5" i="13"/>
  <c r="BA17" i="13"/>
  <c r="AZ16" i="13"/>
  <c r="AZ11" i="13" l="1"/>
  <c r="AZ9" i="13"/>
  <c r="AZ7" i="13"/>
  <c r="AZ6" i="13"/>
  <c r="AZ4" i="13"/>
  <c r="AZ12" i="13"/>
  <c r="AZ10" i="13"/>
  <c r="AZ5" i="13"/>
  <c r="AZ8" i="13"/>
  <c r="BB17" i="13"/>
  <c r="BA16" i="13"/>
  <c r="BA11" i="13" l="1"/>
  <c r="BA9" i="13"/>
  <c r="BA7" i="13"/>
  <c r="BA12" i="13"/>
  <c r="BA10" i="13"/>
  <c r="BA8" i="13"/>
  <c r="BA6" i="13"/>
  <c r="BA5" i="13"/>
  <c r="BA4" i="13"/>
  <c r="BC17" i="13"/>
  <c r="BB16" i="13"/>
  <c r="BB12" i="13" l="1"/>
  <c r="BB10" i="13"/>
  <c r="BB8" i="13"/>
  <c r="BB6" i="13"/>
  <c r="BB5" i="13"/>
  <c r="BB11" i="13"/>
  <c r="BB9" i="13"/>
  <c r="BB4" i="13"/>
  <c r="BB7" i="13"/>
  <c r="BD17" i="13"/>
  <c r="BC16" i="13"/>
  <c r="BC12" i="13" l="1"/>
  <c r="BC10" i="13"/>
  <c r="BC8" i="13"/>
  <c r="BC6" i="13"/>
  <c r="BC11" i="13"/>
  <c r="BC9" i="13"/>
  <c r="BC7" i="13"/>
  <c r="BC4" i="13"/>
  <c r="BC5" i="13"/>
  <c r="BE17" i="13"/>
  <c r="BD16" i="13"/>
  <c r="BD11" i="13" l="1"/>
  <c r="BD9" i="13"/>
  <c r="BD7" i="13"/>
  <c r="BD12" i="13"/>
  <c r="BD4" i="13"/>
  <c r="BD10" i="13"/>
  <c r="BD8" i="13"/>
  <c r="BD5" i="13"/>
  <c r="BD6" i="13"/>
  <c r="BF17" i="13"/>
  <c r="BE16" i="13"/>
  <c r="BE11" i="13" l="1"/>
  <c r="BE9" i="13"/>
  <c r="BE7" i="13"/>
  <c r="BE12" i="13"/>
  <c r="BE10" i="13"/>
  <c r="BE8" i="13"/>
  <c r="BE6" i="13"/>
  <c r="BE5" i="13"/>
  <c r="BE4" i="13"/>
  <c r="BG17" i="13"/>
  <c r="BG16" i="13" s="1"/>
  <c r="BF16" i="13"/>
  <c r="BG12" i="13" l="1"/>
  <c r="BG10" i="13"/>
  <c r="BG8" i="13"/>
  <c r="BG6" i="13"/>
  <c r="BG11" i="13"/>
  <c r="BG9" i="13"/>
  <c r="BG7" i="13"/>
  <c r="BG4" i="13"/>
  <c r="BG5" i="13"/>
  <c r="BF12" i="13"/>
  <c r="BF10" i="13"/>
  <c r="BF8" i="13"/>
  <c r="BF6" i="13"/>
  <c r="BF11" i="13"/>
  <c r="BF5" i="13"/>
  <c r="BF9" i="13"/>
  <c r="BF7" i="13"/>
  <c r="BF4" i="13"/>
  <c r="D4" i="13" l="1"/>
  <c r="D6" i="13"/>
  <c r="D7" i="13"/>
  <c r="D8" i="13"/>
  <c r="D9" i="13"/>
  <c r="D10" i="13"/>
  <c r="D5" i="13"/>
  <c r="D11" i="13"/>
  <c r="D12" i="13"/>
  <c r="H11" i="15"/>
  <c r="I11" i="15" s="1"/>
  <c r="H15" i="15"/>
  <c r="I15" i="15" s="1"/>
  <c r="H23" i="15"/>
  <c r="I23" i="15" s="1"/>
  <c r="H34" i="15"/>
  <c r="I34" i="15" s="1"/>
  <c r="H6" i="15"/>
  <c r="I6" i="15" s="1"/>
  <c r="H14" i="15"/>
  <c r="I14" i="15" s="1"/>
  <c r="H22" i="15"/>
  <c r="I22" i="15" s="1"/>
  <c r="H33" i="15"/>
  <c r="I33" i="15" s="1"/>
  <c r="H5" i="15"/>
  <c r="I5" i="15" s="1"/>
  <c r="H9" i="15"/>
  <c r="I9" i="15" s="1"/>
  <c r="H13" i="15"/>
  <c r="I13" i="15" s="1"/>
  <c r="H17" i="15"/>
  <c r="I17" i="15" s="1"/>
  <c r="H21" i="15"/>
  <c r="I21" i="15" s="1"/>
  <c r="H25" i="15"/>
  <c r="I25" i="15" s="1"/>
  <c r="H29" i="15"/>
  <c r="I29" i="15" s="1"/>
  <c r="H32" i="15"/>
  <c r="I32" i="15" s="1"/>
  <c r="H36" i="15"/>
  <c r="I36" i="15" s="1"/>
  <c r="H7" i="15"/>
  <c r="I7" i="15" s="1"/>
  <c r="H19" i="15"/>
  <c r="I19" i="15" s="1"/>
  <c r="H26" i="15"/>
  <c r="I26" i="15" s="1"/>
  <c r="H10" i="15"/>
  <c r="I10" i="15" s="1"/>
  <c r="H18" i="15"/>
  <c r="I18" i="15" s="1"/>
  <c r="H30" i="15"/>
  <c r="I30" i="15" s="1"/>
  <c r="H38" i="15"/>
  <c r="I38" i="15" s="1"/>
  <c r="H8" i="15"/>
  <c r="I8" i="15" s="1"/>
  <c r="H12" i="15"/>
  <c r="I12" i="15" s="1"/>
  <c r="H16" i="15"/>
  <c r="I16" i="15" s="1"/>
  <c r="H20" i="15"/>
  <c r="I20" i="15" s="1"/>
  <c r="H24" i="15"/>
  <c r="I24" i="15" s="1"/>
  <c r="H28" i="15"/>
  <c r="I28" i="15" s="1"/>
  <c r="H35" i="15"/>
  <c r="I35" i="15" s="1"/>
  <c r="H82" i="15"/>
  <c r="I82" i="15" s="1"/>
  <c r="H113" i="15"/>
  <c r="I113" i="15" s="1"/>
  <c r="H85" i="15"/>
  <c r="I85" i="15" s="1"/>
  <c r="H93" i="15"/>
  <c r="I93" i="15" s="1"/>
  <c r="H90" i="15"/>
  <c r="I90" i="15" s="1"/>
  <c r="H194" i="15"/>
  <c r="H84" i="15"/>
  <c r="I84" i="15" s="1"/>
  <c r="H107" i="15"/>
  <c r="I107" i="15" s="1"/>
  <c r="H83" i="15"/>
  <c r="I83" i="15" s="1"/>
  <c r="H86" i="15"/>
  <c r="I86" i="15" s="1"/>
  <c r="H89" i="15"/>
  <c r="I89" i="15" s="1"/>
  <c r="H112" i="15"/>
  <c r="I112" i="15" s="1"/>
  <c r="H97" i="15"/>
  <c r="I97" i="15" s="1"/>
  <c r="H94" i="15"/>
  <c r="I94" i="15" s="1"/>
  <c r="H111" i="15"/>
  <c r="I111" i="15" s="1"/>
  <c r="H75" i="15"/>
  <c r="I75" i="15" s="1"/>
  <c r="H79" i="15"/>
  <c r="I79" i="15" s="1"/>
  <c r="H101" i="15"/>
  <c r="I101" i="15" s="1"/>
  <c r="H96" i="15"/>
  <c r="I96" i="15" s="1"/>
  <c r="H110" i="15"/>
  <c r="I110" i="15" s="1"/>
  <c r="H80" i="15"/>
  <c r="I80" i="15" s="1"/>
  <c r="H98" i="15"/>
  <c r="I98" i="15" s="1"/>
  <c r="H87" i="15"/>
  <c r="I87" i="15" s="1"/>
  <c r="H99" i="15"/>
  <c r="I99" i="15" s="1"/>
  <c r="H77" i="15"/>
  <c r="I77" i="15" s="1"/>
  <c r="H109" i="15"/>
  <c r="I109" i="15" s="1"/>
  <c r="H114" i="15"/>
  <c r="I114" i="15" s="1"/>
  <c r="H108" i="15"/>
  <c r="I108" i="15" s="1"/>
  <c r="H102" i="15"/>
  <c r="I102" i="15" s="1"/>
  <c r="H88" i="15"/>
  <c r="I88" i="15" s="1"/>
  <c r="H47" i="15"/>
  <c r="I47" i="15" s="1"/>
  <c r="H68" i="15"/>
  <c r="I68" i="15" s="1"/>
  <c r="H60" i="15"/>
  <c r="I60" i="15" s="1"/>
  <c r="H57" i="15"/>
  <c r="I57" i="15" s="1"/>
  <c r="H51" i="15"/>
  <c r="I51" i="15" s="1"/>
  <c r="H67" i="15"/>
  <c r="I67" i="15" s="1"/>
  <c r="H55" i="15"/>
  <c r="I55" i="15" s="1"/>
  <c r="H72" i="15"/>
  <c r="I72" i="15" s="1"/>
  <c r="H39" i="15"/>
  <c r="I39" i="15" s="1"/>
  <c r="H64" i="15"/>
  <c r="I64" i="15" s="1"/>
  <c r="H40" i="15"/>
  <c r="I40" i="15" s="1"/>
  <c r="H65" i="15"/>
  <c r="I65" i="15" s="1"/>
  <c r="H45" i="15"/>
  <c r="I45" i="15" s="1"/>
  <c r="H50" i="15"/>
  <c r="I50" i="15" s="1"/>
  <c r="H71" i="15"/>
  <c r="I71" i="15" s="1"/>
  <c r="H66" i="15"/>
  <c r="I66" i="15" s="1"/>
  <c r="H54" i="15"/>
  <c r="I54" i="15" s="1"/>
  <c r="H74" i="15"/>
  <c r="I74" i="15" s="1"/>
  <c r="H59" i="15"/>
  <c r="I59" i="15" s="1"/>
  <c r="H37" i="15"/>
  <c r="I37" i="15" s="1"/>
  <c r="H43" i="15"/>
  <c r="I43" i="15" s="1"/>
  <c r="H69" i="15"/>
  <c r="I69" i="15" s="1"/>
  <c r="H44" i="15"/>
  <c r="I44" i="15" s="1"/>
  <c r="H70" i="15"/>
  <c r="I70" i="15" s="1"/>
  <c r="H42" i="15"/>
  <c r="I42" i="15" s="1"/>
  <c r="H58" i="15"/>
  <c r="I58" i="15" s="1"/>
  <c r="H46" i="15"/>
  <c r="I46" i="15" s="1"/>
  <c r="H63" i="15"/>
  <c r="I63" i="15" s="1"/>
  <c r="H41" i="15"/>
  <c r="I41" i="15" s="1"/>
  <c r="H56" i="15"/>
  <c r="I56" i="15" s="1"/>
  <c r="H53" i="15"/>
  <c r="I53" i="15" s="1"/>
  <c r="H48" i="15"/>
  <c r="I48" i="15" s="1"/>
  <c r="H49" i="15"/>
  <c r="I49" i="15" s="1"/>
  <c r="H78" i="15"/>
  <c r="I78" i="15" s="1"/>
  <c r="H81" i="15"/>
  <c r="I81" i="15" s="1"/>
  <c r="F168" i="6"/>
  <c r="H168" i="6"/>
  <c r="D168" i="6"/>
  <c r="H106" i="15"/>
  <c r="I106" i="15" s="1"/>
  <c r="H76" i="15"/>
  <c r="I76" i="15" s="1"/>
  <c r="G168" i="6"/>
  <c r="C168" i="6"/>
  <c r="E168" i="6"/>
  <c r="H27" i="15"/>
  <c r="I27" i="15" s="1"/>
</calcChain>
</file>

<file path=xl/sharedStrings.xml><?xml version="1.0" encoding="utf-8"?>
<sst xmlns="http://schemas.openxmlformats.org/spreadsheetml/2006/main" count="4662" uniqueCount="1572">
  <si>
    <t>DATA CONFIG</t>
  </si>
  <si>
    <t>INTRODUCTION : SHEETS</t>
  </si>
  <si>
    <t>Cover Status</t>
  </si>
  <si>
    <t>Discovery Status</t>
  </si>
  <si>
    <t>Testing Category</t>
  </si>
  <si>
    <t>Testing Result</t>
  </si>
  <si>
    <t>Technology  Category</t>
  </si>
  <si>
    <r>
      <rPr>
        <sz val="10"/>
        <color theme="1" tint="4.9989318521683403E-2"/>
        <rFont val="Arial"/>
        <family val="2"/>
      </rPr>
      <t xml:space="preserve">Sheet </t>
    </r>
    <r>
      <rPr>
        <b/>
        <u/>
        <sz val="10"/>
        <color theme="1" tint="4.9989318521683403E-2"/>
        <rFont val="Arial"/>
        <family val="2"/>
      </rPr>
      <t>"Discovery &amp; Scan"</t>
    </r>
  </si>
  <si>
    <t>: Fill in overall information of the application being discovered</t>
  </si>
  <si>
    <t>Not started</t>
  </si>
  <si>
    <t>Discovery not started</t>
  </si>
  <si>
    <t>Authentication</t>
  </si>
  <si>
    <t>Vulnerable</t>
  </si>
  <si>
    <t>CMS</t>
  </si>
  <si>
    <t>Error /Functional error</t>
  </si>
  <si>
    <t>Discovery in progress</t>
  </si>
  <si>
    <t>Authorization</t>
  </si>
  <si>
    <t>Not vulnerable</t>
  </si>
  <si>
    <t>Web framework</t>
  </si>
  <si>
    <r>
      <rPr>
        <sz val="10"/>
        <color theme="1" tint="4.9989318521683403E-2"/>
        <rFont val="Arial"/>
        <family val="2"/>
      </rPr>
      <t xml:space="preserve">Sheet </t>
    </r>
    <r>
      <rPr>
        <b/>
        <u/>
        <sz val="10"/>
        <color theme="1" tint="4.9989318521683403E-2"/>
        <rFont val="Arial"/>
        <family val="2"/>
      </rPr>
      <t>"API List"</t>
    </r>
  </si>
  <si>
    <r>
      <t xml:space="preserve">: Input </t>
    </r>
    <r>
      <rPr>
        <b/>
        <sz val="10"/>
        <color theme="1" tint="4.9989318521683403E-2"/>
        <rFont val="Arial"/>
        <family val="2"/>
      </rPr>
      <t>ALL</t>
    </r>
    <r>
      <rPr>
        <sz val="10"/>
        <color theme="1" tint="4.9989318521683403E-2"/>
        <rFont val="Arial"/>
        <family val="2"/>
      </rPr>
      <t xml:space="preserve"> APIs/ endpoints used by the application in scope</t>
    </r>
  </si>
  <si>
    <t>No data to test</t>
  </si>
  <si>
    <t>Discovery done</t>
  </si>
  <si>
    <t>Injection</t>
  </si>
  <si>
    <t>Not concluded</t>
  </si>
  <si>
    <t>Web server</t>
  </si>
  <si>
    <t>In progress</t>
  </si>
  <si>
    <t>XSS</t>
  </si>
  <si>
    <t>Considering</t>
  </si>
  <si>
    <t>Programming language</t>
  </si>
  <si>
    <t>Done</t>
  </si>
  <si>
    <t>Business Logic Bypass</t>
  </si>
  <si>
    <t>Database</t>
  </si>
  <si>
    <t>Done with Notes</t>
  </si>
  <si>
    <t>Information leakage</t>
  </si>
  <si>
    <t>Server OS</t>
  </si>
  <si>
    <t>N/A</t>
  </si>
  <si>
    <t>Deny of Service</t>
  </si>
  <si>
    <t>WAF</t>
  </si>
  <si>
    <t>Error Message</t>
  </si>
  <si>
    <t>Mobile framework</t>
  </si>
  <si>
    <t>Vulnerability in Workplan</t>
  </si>
  <si>
    <t>Client protection</t>
  </si>
  <si>
    <t>Hidden API</t>
  </si>
  <si>
    <t>Others</t>
  </si>
  <si>
    <t>Unauthenticated function</t>
  </si>
  <si>
    <t>Improper Logout Function</t>
  </si>
  <si>
    <t>Race Condition</t>
  </si>
  <si>
    <t>Rate limit</t>
  </si>
  <si>
    <r>
      <rPr>
        <sz val="10"/>
        <color theme="1" tint="4.9989318521683403E-2"/>
        <rFont val="Arial"/>
        <family val="2"/>
      </rPr>
      <t xml:space="preserve">Sheet </t>
    </r>
    <r>
      <rPr>
        <b/>
        <u/>
        <sz val="10"/>
        <color theme="1" tint="4.9989318521683403E-2"/>
        <rFont val="Arial"/>
        <family val="2"/>
      </rPr>
      <t>"Test Log"</t>
    </r>
  </si>
  <si>
    <r>
      <t xml:space="preserve">: Input </t>
    </r>
    <r>
      <rPr>
        <b/>
        <sz val="10"/>
        <color theme="1" tint="4.9989318521683403E-2"/>
        <rFont val="Arial"/>
        <family val="2"/>
      </rPr>
      <t>ALL</t>
    </r>
    <r>
      <rPr>
        <sz val="10"/>
        <color theme="1" tint="4.9989318521683403E-2"/>
        <rFont val="Arial"/>
        <family val="2"/>
      </rPr>
      <t xml:space="preserve"> </t>
    </r>
    <r>
      <rPr>
        <b/>
        <sz val="10"/>
        <color theme="1" tint="4.9989318521683403E-2"/>
        <rFont val="Arial"/>
        <family val="2"/>
      </rPr>
      <t xml:space="preserve">manual test cases </t>
    </r>
    <r>
      <rPr>
        <sz val="10"/>
        <color theme="1" tint="4.9989318521683403E-2"/>
        <rFont val="Arial"/>
        <family val="2"/>
      </rPr>
      <t>for each API in sheet "</t>
    </r>
    <r>
      <rPr>
        <b/>
        <sz val="10"/>
        <color theme="1" tint="4.9989318521683403E-2"/>
        <rFont val="Arial"/>
        <family val="2"/>
      </rPr>
      <t>API List</t>
    </r>
    <r>
      <rPr>
        <sz val="10"/>
        <color theme="1" tint="4.9989318521683403E-2"/>
        <rFont val="Arial"/>
        <family val="2"/>
      </rPr>
      <t>"</t>
    </r>
  </si>
  <si>
    <t>ACTIVITIES</t>
  </si>
  <si>
    <t>ID</t>
  </si>
  <si>
    <t>Activity</t>
  </si>
  <si>
    <t>Person in Charge</t>
  </si>
  <si>
    <t>Remarks</t>
  </si>
  <si>
    <t>Screenshot</t>
  </si>
  <si>
    <t>Recon / Discovery/ OSINT</t>
  </si>
  <si>
    <t>Recon</t>
  </si>
  <si>
    <t>1.1.</t>
  </si>
  <si>
    <t>Scan subdomain</t>
  </si>
  <si>
    <t>1.2.</t>
  </si>
  <si>
    <t>List technology &amp; general information</t>
  </si>
  <si>
    <t>1.3.</t>
  </si>
  <si>
    <t>Search Github/ Gitlab source code</t>
  </si>
  <si>
    <t>Crawling</t>
  </si>
  <si>
    <t>using dirb / ffuf / gobuster / …</t>
  </si>
  <si>
    <t>Manual Test</t>
  </si>
  <si>
    <t>Automated Scan &amp; Validation</t>
  </si>
  <si>
    <t>Scanner Result Verification</t>
  </si>
  <si>
    <t>4.1.</t>
  </si>
  <si>
    <t>Acunetix</t>
  </si>
  <si>
    <t>4.2.</t>
  </si>
  <si>
    <t>Nuclei</t>
  </si>
  <si>
    <t>4.3.</t>
  </si>
  <si>
    <t>Burp Scan</t>
  </si>
  <si>
    <t>4.4.</t>
  </si>
  <si>
    <t>PayInt</t>
  </si>
  <si>
    <t>4.5.</t>
  </si>
  <si>
    <t>WPScan / Drupwn / …</t>
  </si>
  <si>
    <t>Workplan Test</t>
  </si>
  <si>
    <t>Others?</t>
  </si>
  <si>
    <t>GENERAL INFORMATION</t>
  </si>
  <si>
    <t>TECHNOLOGY</t>
  </si>
  <si>
    <t>Question</t>
  </si>
  <si>
    <t>Answer</t>
  </si>
  <si>
    <t>Name</t>
  </si>
  <si>
    <t>Version</t>
  </si>
  <si>
    <t>Category</t>
  </si>
  <si>
    <t>Public IP addresses?</t>
  </si>
  <si>
    <t>WordPress</t>
  </si>
  <si>
    <t>General Info</t>
  </si>
  <si>
    <t>User login available?</t>
  </si>
  <si>
    <t>Tomcat</t>
  </si>
  <si>
    <t>User registration available?</t>
  </si>
  <si>
    <t>React Native</t>
  </si>
  <si>
    <t>Post-auth functions accessible?</t>
  </si>
  <si>
    <t>DexGuard</t>
  </si>
  <si>
    <t>WAF in place?</t>
  </si>
  <si>
    <t>Using Wappalyzer / What runs to list all technologies/ components …</t>
  </si>
  <si>
    <t>Testing accounts provided? 
What role types?</t>
  </si>
  <si>
    <t>Is it required to access via VPN?</t>
  </si>
  <si>
    <t>Is it required to whitelist Techlab IP?</t>
  </si>
  <si>
    <t>…</t>
  </si>
  <si>
    <t>TIMELINE - PLAN &amp; PROGRESS</t>
  </si>
  <si>
    <t>Updated: 11 Aug 2025</t>
  </si>
  <si>
    <t>PROJECT MEMBERS:</t>
  </si>
  <si>
    <t>Total project days</t>
  </si>
  <si>
    <t>.</t>
  </si>
  <si>
    <t>Thọ</t>
  </si>
  <si>
    <t>Vũ</t>
  </si>
  <si>
    <t>Sơn</t>
  </si>
  <si>
    <t>STATUS:</t>
  </si>
  <si>
    <t>Done*</t>
  </si>
  <si>
    <t>#</t>
  </si>
  <si>
    <t>Main Function</t>
  </si>
  <si>
    <t>Sub function - Lvl.1</t>
  </si>
  <si>
    <t>Sub function - Lvl.2</t>
  </si>
  <si>
    <t>PIC</t>
  </si>
  <si>
    <t>#1</t>
  </si>
  <si>
    <t>Đăng ký tài khoản</t>
  </si>
  <si>
    <t>Bằng email</t>
  </si>
  <si>
    <t>#2</t>
  </si>
  <si>
    <t>Bằng sđt</t>
  </si>
  <si>
    <t>#3</t>
  </si>
  <si>
    <t>Đăng nhập</t>
  </si>
  <si>
    <t>Bằng username</t>
  </si>
  <si>
    <t>Bằng sinh trắc học</t>
  </si>
  <si>
    <t>Duplicate APIs đăng nhập bằng username</t>
  </si>
  <si>
    <t>#4</t>
  </si>
  <si>
    <t>Chấp nhận điều khoản quyền riêng tư</t>
  </si>
  <si>
    <t xml:space="preserve"> </t>
  </si>
  <si>
    <t>#5</t>
  </si>
  <si>
    <t>Cập nhập hồ sơ</t>
  </si>
  <si>
    <t>change username: error</t>
  </si>
  <si>
    <t>#6</t>
  </si>
  <si>
    <t>Liên kết hồ sơ y tế</t>
  </si>
  <si>
    <t>#7</t>
  </si>
  <si>
    <t>Đặt lịch hẹn khám</t>
  </si>
  <si>
    <t>Danh sách lịch hẹn</t>
  </si>
  <si>
    <t>Đặt lịch hẹn</t>
  </si>
  <si>
    <t>Cập nhật lịch hẹn</t>
  </si>
  <si>
    <t>Hủy lịch hẹn</t>
  </si>
  <si>
    <t>#8</t>
  </si>
  <si>
    <t>Xác nhận lịch hẹn trên CRM</t>
  </si>
  <si>
    <t>Out of scope</t>
  </si>
  <si>
    <t>#9</t>
  </si>
  <si>
    <t>Khám bệnh và nhận thông báo kết quả khám</t>
  </si>
  <si>
    <r>
      <t xml:space="preserve">Duplicate </t>
    </r>
    <r>
      <rPr>
        <b/>
        <sz val="10"/>
        <color theme="1"/>
        <rFont val="Arial"/>
        <family val="2"/>
      </rPr>
      <t>Thông báo</t>
    </r>
  </si>
  <si>
    <t>#10</t>
  </si>
  <si>
    <t>Thêm hồ sơ người thân</t>
  </si>
  <si>
    <t>#11</t>
  </si>
  <si>
    <t>Liên kết hồ sơ người thân</t>
  </si>
  <si>
    <t>#12</t>
  </si>
  <si>
    <t>Xem lịch sử khám chữa bệnh</t>
  </si>
  <si>
    <t>#13</t>
  </si>
  <si>
    <t>Xem lịch sử khám sức khỏe</t>
  </si>
  <si>
    <t>#14</t>
  </si>
  <si>
    <t>Xem cận lâm sàng lẻ</t>
  </si>
  <si>
    <t>#15</t>
  </si>
  <si>
    <t>Xem toa thuốc ra viện và phiếu xuất viện</t>
  </si>
  <si>
    <t>#16</t>
  </si>
  <si>
    <t>Đánh giá trải nghiệm tại bệnh viện</t>
  </si>
  <si>
    <t>#17</t>
  </si>
  <si>
    <t>Góp ý dịch vụ</t>
  </si>
  <si>
    <t>#18</t>
  </si>
  <si>
    <t>Xem thông tin FAQs</t>
  </si>
  <si>
    <t>#19</t>
  </si>
  <si>
    <t>Kiểm tra danh sách các tài khoản đang xem dữ liệu hồ sơ y tế của tôi</t>
  </si>
  <si>
    <t>dùng data khách hàng cung cấp, OTP mặc định</t>
  </si>
  <si>
    <t>#20</t>
  </si>
  <si>
    <t>Hủy chia sẻ hồ sơ y tế các tài khoản đang xem dữ liệu</t>
  </si>
  <si>
    <t>#21</t>
  </si>
  <si>
    <t>Quên mật khẩu</t>
  </si>
  <si>
    <t>#22</t>
  </si>
  <si>
    <t>Thông tin sức khỏe</t>
  </si>
  <si>
    <t>#23</t>
  </si>
  <si>
    <t>Đăng nhập và bảo mật</t>
  </si>
  <si>
    <t>Đổi mật khẩu</t>
  </si>
  <si>
    <t>#24</t>
  </si>
  <si>
    <t>Đăng nhập bằng sinh trắc học</t>
  </si>
  <si>
    <t>#25</t>
  </si>
  <si>
    <t>Xác thực hồ sơ y tế bằng sinh trắc học</t>
  </si>
  <si>
    <t>khi xác thực chỉ check trên UI, không gửi API</t>
  </si>
  <si>
    <t>#26</t>
  </si>
  <si>
    <t>Xác thực hồ sơ y tế bằng mật mã</t>
  </si>
  <si>
    <t>#27</t>
  </si>
  <si>
    <t>Đăng xuất</t>
  </si>
  <si>
    <t>#28</t>
  </si>
  <si>
    <t>Thông báo</t>
  </si>
  <si>
    <t>#29</t>
  </si>
  <si>
    <t>Hồ sơ KCB từ CSYT khác</t>
  </si>
  <si>
    <t>Thọ/Sơn</t>
  </si>
  <si>
    <t>#30</t>
  </si>
  <si>
    <t>#31</t>
  </si>
  <si>
    <t>#32</t>
  </si>
  <si>
    <t>#33</t>
  </si>
  <si>
    <t>#34</t>
  </si>
  <si>
    <t>#35</t>
  </si>
  <si>
    <t>#36</t>
  </si>
  <si>
    <t>#37</t>
  </si>
  <si>
    <t>#38</t>
  </si>
  <si>
    <t>#39</t>
  </si>
  <si>
    <t>#40</t>
  </si>
  <si>
    <t>#41</t>
  </si>
  <si>
    <t>#42</t>
  </si>
  <si>
    <t>#43</t>
  </si>
  <si>
    <t>#44</t>
  </si>
  <si>
    <t>#45</t>
  </si>
  <si>
    <t>#46</t>
  </si>
  <si>
    <t>#47</t>
  </si>
  <si>
    <t>#48</t>
  </si>
  <si>
    <t>#49</t>
  </si>
  <si>
    <t>#50</t>
  </si>
  <si>
    <t>#51</t>
  </si>
  <si>
    <t>#52</t>
  </si>
  <si>
    <t>#53</t>
  </si>
  <si>
    <t>#54</t>
  </si>
  <si>
    <t>#55</t>
  </si>
  <si>
    <t>#56</t>
  </si>
  <si>
    <t>#57</t>
  </si>
  <si>
    <t>#58</t>
  </si>
  <si>
    <t>#59</t>
  </si>
  <si>
    <t>#60</t>
  </si>
  <si>
    <t>#61</t>
  </si>
  <si>
    <t>#62</t>
  </si>
  <si>
    <t>#63</t>
  </si>
  <si>
    <t>#64</t>
  </si>
  <si>
    <t>#65</t>
  </si>
  <si>
    <t>#66</t>
  </si>
  <si>
    <t>#67</t>
  </si>
  <si>
    <t>#68</t>
  </si>
  <si>
    <t>#69</t>
  </si>
  <si>
    <t>#70</t>
  </si>
  <si>
    <t>#71</t>
  </si>
  <si>
    <t>#72</t>
  </si>
  <si>
    <t>#73</t>
  </si>
  <si>
    <t>#74</t>
  </si>
  <si>
    <t>#75</t>
  </si>
  <si>
    <t>#76</t>
  </si>
  <si>
    <t>#77</t>
  </si>
  <si>
    <t>#78</t>
  </si>
  <si>
    <t>#79</t>
  </si>
  <si>
    <t>#80</t>
  </si>
  <si>
    <t>#81</t>
  </si>
  <si>
    <t>#82</t>
  </si>
  <si>
    <t>#83</t>
  </si>
  <si>
    <t>#84</t>
  </si>
  <si>
    <t>#85</t>
  </si>
  <si>
    <t>#86</t>
  </si>
  <si>
    <t>#87</t>
  </si>
  <si>
    <t>#88</t>
  </si>
  <si>
    <t>#89</t>
  </si>
  <si>
    <t>#90</t>
  </si>
  <si>
    <t>#91</t>
  </si>
  <si>
    <t>#92</t>
  </si>
  <si>
    <t>#93</t>
  </si>
  <si>
    <t>#94</t>
  </si>
  <si>
    <t>#95</t>
  </si>
  <si>
    <t>#96</t>
  </si>
  <si>
    <t>#97</t>
  </si>
  <si>
    <t>#98</t>
  </si>
  <si>
    <t>#99</t>
  </si>
  <si>
    <t>#100</t>
  </si>
  <si>
    <t>#101</t>
  </si>
  <si>
    <t>#102</t>
  </si>
  <si>
    <t>#103</t>
  </si>
  <si>
    <t>#104</t>
  </si>
  <si>
    <t>#105</t>
  </si>
  <si>
    <t>#106</t>
  </si>
  <si>
    <t>#107</t>
  </si>
  <si>
    <t>#108</t>
  </si>
  <si>
    <t>#109</t>
  </si>
  <si>
    <t>#110</t>
  </si>
  <si>
    <t>#111</t>
  </si>
  <si>
    <t>#112</t>
  </si>
  <si>
    <t>#113</t>
  </si>
  <si>
    <t>#114</t>
  </si>
  <si>
    <t>#115</t>
  </si>
  <si>
    <t>#116</t>
  </si>
  <si>
    <t>#117</t>
  </si>
  <si>
    <t>#118</t>
  </si>
  <si>
    <t>#119</t>
  </si>
  <si>
    <t>#120</t>
  </si>
  <si>
    <t>#121</t>
  </si>
  <si>
    <t>#122</t>
  </si>
  <si>
    <t>#123</t>
  </si>
  <si>
    <t>#124</t>
  </si>
  <si>
    <t>#125</t>
  </si>
  <si>
    <t>#126</t>
  </si>
  <si>
    <t>#127</t>
  </si>
  <si>
    <t>#128</t>
  </si>
  <si>
    <t>#129</t>
  </si>
  <si>
    <t>#130</t>
  </si>
  <si>
    <t>#131</t>
  </si>
  <si>
    <t>#132</t>
  </si>
  <si>
    <t>#133</t>
  </si>
  <si>
    <t>API LIST</t>
  </si>
  <si>
    <t>Updated: 14 Aug 2024</t>
  </si>
  <si>
    <t>|&lt;-----------------------------------------------------------------------------------   Patse using "Powerful Copy"  -----------------------------------------------------------------------------------&gt;</t>
  </si>
  <si>
    <t>[  DO NOT INPUT HERE  ]</t>
  </si>
  <si>
    <t>Request / Response</t>
  </si>
  <si>
    <t>Endpoint Scan</t>
  </si>
  <si>
    <r>
      <t xml:space="preserve">API "AUV"
</t>
    </r>
    <r>
      <rPr>
        <i/>
        <sz val="10"/>
        <color rgb="FF0070C0"/>
        <rFont val="Arial"/>
        <family val="2"/>
      </rPr>
      <t>( API Domain 
+ Path + Label )</t>
    </r>
  </si>
  <si>
    <t>Function/Screen</t>
  </si>
  <si>
    <t>API Label</t>
  </si>
  <si>
    <t>Testing/ Discovery Status</t>
  </si>
  <si>
    <t>Method</t>
  </si>
  <si>
    <t>API Domain</t>
  </si>
  <si>
    <t>API Path</t>
  </si>
  <si>
    <t>Request - Raw</t>
  </si>
  <si>
    <t>Response - Raw</t>
  </si>
  <si>
    <t>Request body - Beautified</t>
  </si>
  <si>
    <t>Response body - Beautified</t>
  </si>
  <si>
    <t>Analysis</t>
  </si>
  <si>
    <t>BurpScan</t>
  </si>
  <si>
    <t>SQLMap</t>
  </si>
  <si>
    <t>IDOR</t>
  </si>
  <si>
    <t>Unauthenticated</t>
  </si>
  <si>
    <t>param-miner</t>
  </si>
  <si>
    <t>ffuf / Dirb / Gobuster</t>
  </si>
  <si>
    <t>Group: Đăng ký tài khoản</t>
  </si>
  <si>
    <t>Đăng ký tài khoản bằng sđt</t>
  </si>
  <si>
    <t>get password policy</t>
  </si>
  <si>
    <t xml:space="preserve">GET </t>
  </si>
  <si>
    <t xml:space="preserve">danhy-backend.hoanmy.com:443 </t>
  </si>
  <si>
    <t xml:space="preserve">/caresbook2/auth/getPasswordPolicies </t>
  </si>
  <si>
    <t xml:space="preserve">GET /caresbook2/auth/getPasswordPolicies HTTP/2_x000D_
Host: danhy-backend.hoanmy.com_x000D_
Content-Type: application/json_x000D_
Accept-Encoding: gzip, deflate, br_x000D_
User-Agent: okhttp/4.9.2_x000D_
_x000D_
 </t>
  </si>
  <si>
    <t xml:space="preserve">HTTP/2 200 OK_x000D_
Date: Mon, 11 Aug 2025 03:26:17 GMT_x000D_
Content-Type: application/json_x000D_
Cf-Ray: 96d4a169aeca1287-HKG_x000D_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282_x000D_
X-Kong-Proxy-Latency: 0_x000D_
Via: kong/2.8.5_x000D_
Cf-Cache-Status: DYNAMIC_x000D_
Strict-Transport-Security: max-age=15552000; includeSubDomains; preload_x000D_
Speculation-Rules: "/cdn-cgi/speculation"_x000D_
Server: cloudflare_x000D_
Alt-Svc: h3=":443"; ma=86400_x000D_
_x000D_
{} </t>
  </si>
  <si>
    <t xml:space="preserve">{} </t>
  </si>
  <si>
    <t xml:space="preserve">______ REQUEST _______x000D_
GET Params_x000D_
_x000D_
_x000D_
POST Params_x000D_
1.  | _x000D_
_x000D_
Headers_x000D_
1. Host | 2. Content-Type | 3. Accept-Encoding | 4. User-Agent | _x000D_
_x000D_
Cookies_x000D_
_x000D_
_x000D_
_x000D_
______ RESPONSE _______x000D_
Params_x000D_
JSON_x000D_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</si>
  <si>
    <t>Not Vuln</t>
  </si>
  <si>
    <t>Register</t>
  </si>
  <si>
    <t xml:space="preserve">POST </t>
  </si>
  <si>
    <t xml:space="preserve">/caresbook2/auth/register </t>
  </si>
  <si>
    <t xml:space="preserve">POST /caresbook2/auth/register HTTP/2_x000D_
Host: danhy-backend.hoanmy.com_x000D_
Content-Type: application/json_x000D_
Content-Length: 114_x000D_
Accept-Encoding: gzip, deflate, br_x000D_
User-Agent: okhttp/4.9.2_x000D_
_x000D_
{"password":"Abcd@1234","rawPassword":"Abcd@1234","changeInfo":false,"username":"0123456788","typeVerify":"phone"} </t>
  </si>
  <si>
    <t xml:space="preserve">HTTP/2 200 OK_x000D_
Date: Thu, 07 Aug 2025 06:46:54 GMT_x000D_
Content-Type: application/json_x000D_
Cf-Ray: 96b4d1c9ba5109e7-HKG_x000D_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27_x000D_
X-Kong-Proxy-Latency: 0_x000D_
Via: kong/2.8.5_x000D_
Cf-Cache-Status: DYNAMIC_x000D_
Strict-Transport-Security: max-age=15552000; includeSubDomains; preload_x000D_
Server: cloudflare_x000D_
Alt-Svc: h3=":443"; ma=86400_x000D_
_x000D_
true </t>
  </si>
  <si>
    <t xml:space="preserve">{_x000D_
    "changeInfo": false, _x000D_
    "password": "Abcd@1234", _x000D_
    "rawPassword": "Abcd@1234", _x000D_
    "typeVerify": "phone", _x000D_
    "username": "0123456788"_x000D_
} </t>
  </si>
  <si>
    <t xml:space="preserve">true </t>
  </si>
  <si>
    <t xml:space="preserve">______ REQUEST _______x000D_
GET Params_x000D_
_x000D_
_x000D_
POST Params_x000D_
JSON_x000D_
1. typeVerify | 2. password | 3. changeInfo | 4. rawPassword | 5.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</si>
  <si>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r>
      <t>Resend OTP (</t>
    </r>
    <r>
      <rPr>
        <b/>
        <sz val="10"/>
        <color theme="1"/>
        <rFont val="Arial"/>
        <family val="2"/>
      </rPr>
      <t>Duplicate #3</t>
    </r>
    <r>
      <rPr>
        <sz val="10"/>
        <color theme="1"/>
        <rFont val="Arial"/>
        <family val="2"/>
      </rPr>
      <t>)</t>
    </r>
  </si>
  <si>
    <t xml:space="preserve">POST /caresbook2/auth/register HTTP/2_x000D_
Host: danhy-backend.hoanmy.com_x000D_
Content-Type: application/json_x000D_
Content-Length: 95_x000D_
Accept-Encoding: gzip, deflate, br_x000D_
User-Agent: okhttp/4.9.2_x000D_
_x000D_
{"username":"0123456788","password":"Abcd@1234","rawPassword":"Abcd@1234","typeVerify":"phone"} </t>
  </si>
  <si>
    <t xml:space="preserve">HTTP/2 200 OK_x000D_
Date: Thu, 07 Aug 2025 06:48:27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30_x000D_
X-Kong-Proxy-Latency: 1_x000D_
Via: kong/2.8.5_x000D_
Cf-Cache-Status: DYNAMIC_x000D_
Strict-Transport-Security: max-age=15552000; includeSubDomains; preload_x000D_
Server: cloudflare_x000D_
Cf-Ray: 96b4d413db57e8cb-HKG_x000D_
Alt-Svc: h3=":443"; ma=86400_x000D_
_x000D_
true </t>
  </si>
  <si>
    <t xml:space="preserve">{_x000D_
    "password": "Abcd@1234", _x000D_
    "rawPassword": "Abcd@1234", _x000D_
    "typeVerify": "phone", _x000D_
    "username": "0123456788"_x000D_
} </t>
  </si>
  <si>
    <t xml:space="preserve">______ REQUEST _______x000D_
GET Params_x000D_
_x000D_
_x000D_
POST Params_x000D_
JSON_x000D_
1. typeVerify | 2. password | 3. rawPassword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Server | 17. Cf-Ray | 18. Alt-Svc |  </t>
  </si>
  <si>
    <t>Verify OTP</t>
  </si>
  <si>
    <t xml:space="preserve">/caresbook2/auth/active </t>
  </si>
  <si>
    <t xml:space="preserve">POST /caresbook2/auth/active HTTP/2_x000D_
Host: danhy-backend.hoanmy.com_x000D_
Content-Type: application/json_x000D_
Content-Length: 86_x000D_
Accept-Encoding: gzip, deflate, br_x000D_
User-Agent: okhttp/4.9.2_x000D_
_x000D_
{"username":"0123456788","password":"Abcd@1234","token":"111111","typeVerify":"phone"} </t>
  </si>
  <si>
    <t xml:space="preserve">HTTP/2 200 OK_x000D_
Date: Thu, 07 Aug 2025 06:49:22 GMT_x000D_
Content-Type: application/json_x000D_
Cf-Ray: 96b4d566ad378cae-HKG_x000D_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421_x000D_
X-Kong-Proxy-Latency: 0_x000D_
Via: kong/2.8.5_x000D_
Cf-Cache-Status: DYNAMIC_x000D_
Strict-Transport-Security: max-age=15552000; includeSubDomains; preload_x000D_
Server: cloudflare_x000D_
Alt-Svc: h3=":443"; ma=86400_x000D_
_x000D_
true </t>
  </si>
  <si>
    <t xml:space="preserve">{_x000D_
    "password": "Abcd@1234", _x000D_
    "token": "111111", _x000D_
    "typeVerify": "phone", _x000D_
    "username": "0123456788"_x000D_
} </t>
  </si>
  <si>
    <t xml:space="preserve">______ REQUEST _______x000D_
GET Params_x000D_
_x000D_
_x000D_
POST Params_x000D_
JSON_x000D_
1. typeVerify | 2. token | 3. 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</si>
  <si>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Đăng ký tài khoản bằng email</t>
  </si>
  <si>
    <t xml:space="preserve">POST /caresbook2/auth/register HTTP/2_x000D_
Host: danhy-backend.hoanmy.com_x000D_
Content-Type: application/json_x000D_
Content-Length: 124_x000D_
Accept-Encoding: gzip, deflate, br_x000D_
User-Agent: okhttp/4.9.2_x000D_
_x000D_
{"password":"Abcd@1234","rawPassword":"Abcd@1234","changeInfo":false,"username":"work.l0gs3c@gmail.com","typeVerify":"mail"} </t>
  </si>
  <si>
    <t xml:space="preserve">HTTP/2 200 OK_x000D_
Date: Thu, 07 Aug 2025 06:55:10 GMT_x000D_
Content-Type: application/json_x000D_
Cf-Ray: 96b4dde6fe94dc87-HKG_x000D_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0_x000D_
Via: kong/2.8.5_x000D_
Cf-Cache-Status: DYNAMIC_x000D_
Strict-Transport-Security: max-age=15552000; includeSubDomains; preload_x000D_
Server: cloudflare_x000D_
Alt-Svc: h3=":443"; ma=86400_x000D_
_x000D_
true </t>
  </si>
  <si>
    <t xml:space="preserve">{_x000D_
    "changeInfo": false, _x000D_
    "password": "Abcd@1234", _x000D_
    "rawPassword": "Abcd@1234", _x000D_
    "typeVerify": "mail", _x000D_
    "username": "work.l0gs3c@gmail.com"_x000D_
} </t>
  </si>
  <si>
    <r>
      <t>Resend OTP (</t>
    </r>
    <r>
      <rPr>
        <b/>
        <sz val="10"/>
        <color theme="1"/>
        <rFont val="Arial"/>
        <family val="2"/>
      </rPr>
      <t>Duplicate #6)</t>
    </r>
  </si>
  <si>
    <t xml:space="preserve">POST /caresbook2/auth/register HTTP/2_x000D_
Host: danhy-backend.hoanmy.com_x000D_
Content-Type: application/json_x000D_
Content-Length: 105_x000D_
Accept-Encoding: gzip, deflate, br_x000D_
User-Agent: okhttp/4.9.2_x000D_
_x000D_
{"username":"work.l0gs3c@gmail.com","password":"Abcd@1234","rawPassword":"Abcd@1234","typeVerify":"mail"} </t>
  </si>
  <si>
    <t xml:space="preserve">HTTP/2 200 OK_x000D_
Date: Thu, 07 Aug 2025 06:56:43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18_x000D_
X-Kong-Proxy-Latency: 1_x000D_
Via: kong/2.8.5_x000D_
Cf-Cache-Status: DYNAMIC_x000D_
Strict-Transport-Security: max-age=15552000; includeSubDomains; preload_x000D_
Server: cloudflare_x000D_
Cf-Ray: 96b4e02fae4010a9-HKG_x000D_
Alt-Svc: h3=":443"; ma=86400_x000D_
_x000D_
true </t>
  </si>
  <si>
    <t xml:space="preserve">{_x000D_
    "password": "Abcd@1234", _x000D_
    "rawPassword": "Abcd@1234", _x000D_
    "typeVerify": "mail", _x000D_
    "username": "work.l0gs3c@gmail.com"_x000D_
} </t>
  </si>
  <si>
    <t xml:space="preserve">POST /caresbook2/auth/active HTTP/2_x000D_
Host: danhy-backend.hoanmy.com_x000D_
Content-Type: application/json_x000D_
Content-Length: 96_x000D_
Accept-Encoding: gzip, deflate, br_x000D_
User-Agent: okhttp/4.9.2_x000D_
_x000D_
{"username":"work.l0gs3c@gmail.com","password":"Abcd@1234","token":"114751","typeVerify":"mail"} </t>
  </si>
  <si>
    <t xml:space="preserve">HTTP/2 200 OK_x000D_
Date: Thu, 07 Aug 2025 06:57:24 GMT_x000D_
Content-Type: application/json_x000D_
Cf-Ray: 96b4e12c6c5b0ed0-HKG_x000D_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374_x000D_
X-Kong-Proxy-Latency: 0_x000D_
Via: kong/2.8.5_x000D_
Cf-Cache-Status: DYNAMIC_x000D_
Strict-Transport-Security: max-age=15552000; includeSubDomains; preload_x000D_
Server: cloudflare_x000D_
Alt-Svc: h3=":443"; ma=86400_x000D_
_x000D_
true </t>
  </si>
  <si>
    <t xml:space="preserve">{_x000D_
    "password": "Abcd@1234", _x000D_
    "token": "114751", _x000D_
    "typeVerify": "mail", _x000D_
    "username": "work.l0gs3c@gmail.com"_x000D_
} </t>
  </si>
  <si>
    <t>Group: Đăng nhập</t>
  </si>
  <si>
    <t xml:space="preserve">/caresbook2/biometric/getChallenge?prompt=login </t>
  </si>
  <si>
    <t xml:space="preserve">GET /caresbook2/biometric/getChallenge?prompt=login HTTP/2_x000D_
Host: danhy-backend.hoanmy.com_x000D_
Content-Type: application/json_x000D_
Accept-Encoding: gzip, deflate, br_x000D_
User-Agent: okhttp/4.9.2_x000D_
_x000D_
 </t>
  </si>
  <si>
    <t xml:space="preserve">HTTP/2 200 OK
Date: Thu, 07 Aug 2025 06:52:47 GMT
Content-Type: application/json
Vary: origin,access-control-request-method,access-control-request-headers,accept-encoding
X-Content-Type-Options: nosniff
X-Xss-Protection: 1; mode=block
X-Xss-Protection: 1; mode=block
Cache-Control: no-cache, no-store, max-age=0, must-revalidate
Pragma: no-cache
Expires: 0
X-Frame-Options: DENY
X-Kong-Upstream-Latency: 6
X-Kong-Proxy-Latency: 0
Via: kong/2.8.5
Cf-Cache-Status: DYNAMIC
Strict-Transport-Security: max-age=15552000; includeSubDomains; preload
Speculation-Rules: "/cdn-cgi/speculation"
Server: cloudflare
Cf-Ray: 96b4da6e0bd28542-HKG
Alt-Svc: h3=":443"; ma=86400
{"status":true,"data":"login1754549567717815","message":"get challenge success","other":null} </t>
  </si>
  <si>
    <t xml:space="preserve">{_x000D_
    "data": "login1754549567717815", _x000D_
    "message": "get challenge success", _x000D_
    "other": null, _x000D_
    "status": true_x000D_
} </t>
  </si>
  <si>
    <t xml:space="preserve">______ REQUEST _______x000D_
GET Params_x000D_
1. prompt | _x000D_
_x000D_
POST Params_x000D_
1.  | _x000D_
_x000D_
Headers_x000D_
1. Host | 2. Content-Type | 3. Accept-Encoding | 4. User-Agent | _x000D_
_x000D_
Cookies_x000D_
_x000D_
_x000D_
_x000D_
______ RESPONSE _______x000D_
Params_x000D_
JSON_x000D_
1. other | 2. data | 3. message | 4. status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</si>
  <si>
    <t>Login</t>
  </si>
  <si>
    <t xml:space="preserve">/caresbook2/auth/login </t>
  </si>
  <si>
    <t xml:space="preserve">HTTP/2 200 OK_x000D_
Date: Thu, 07 Aug 2025 07:04:41 GMT_x000D_
Content-Type: application/json_x000D_
Cf-Ray: 96b4ebd95865e88a-HKG_x000D_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213_x000D_
X-Kong-Proxy-Latency: 0_x000D_
Via: kong/2.8.5_x000D_
Cf-Cache-Status: DYNAMIC_x000D_
Strict-Transport-Security: max-age=15552000; includeSubDomains; preload_x000D_
Server: cloudflare_x000D_
Alt-Svc: h3=":443"; ma=86400_x000D_
_x000D_
{"config":{"configNoti":"1;1;1;1","configShare":"1;1;1;1"},"info":{"id":"689419cbbcb0004c754804ea","accessToken":"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refreshToken":null,"active":false,"created_at":null,"expiredIn":36000}} </t>
  </si>
  <si>
    <t xml:space="preserve">{_x000D_
    "password": "Abcd@1234", _x000D_
    "platform": "220333QAG", _x000D_
    "username": "0123456789"_x000D_
} </t>
  </si>
  <si>
    <t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t>
  </si>
  <si>
    <t xml:space="preserve">______ REQUEST _______x000D_
GET Params_x000D_
_x000D_
_x000D_
POST Params_x000D_
JSON_x000D_
1. platform | 2. password | 3. username | _x000D_
_x000D_
Headers_x000D_
1. Host | 2. Content-Type | 3. Content-Length | 4. Accept-Encoding | 5. User-Agent | _x000D_
_x000D_
Cookies_x000D_
_x000D_
_x000D_
_x000D_
______ RESPONSE _______x000D_
Params_x000D_
JSON_x000D_
1. config_configShare | 2. config_configNoti | 3. info_created_at | 4. info_accessToken | 5. info_active | 6. info_id | 7. info_expiredIn | 8. info_refreshToken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</si>
  <si>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sent fcm token</t>
  </si>
  <si>
    <t xml:space="preserve">/caresbook2/fcm/token </t>
  </si>
  <si>
    <t xml:space="preserve">HTTP/2 200 OK
Date: Tue, 19 Aug 2025 07:18:03 GMT
Content-Type: application/json
Cf-Ray: 9717dfedf86ddd45-HKG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12
X-Kong-Proxy-Latency: 1
Via: kong/2.8.5
Cf-Cache-Status: DYNAMIC
Strict-Transport-Security: max-age=15552000; includeSubDomains; preload
Server: cloudflare
Alt-Svc: h3=":443"; ma=86400
{"result":0,"message":"Thành công","data":true} </t>
  </si>
  <si>
    <t xml:space="preserve">{
    "ownerId": "6895a3abd65841414b714eba", 
    "token": "foBu3edATgC7uHk2zks2yg:APA91bEO5TuX4sEr9WOSOzY6o0BhFdZ1tUPHa4x827dsz3J1pc44626oiYakAp1IBpayK38o4QwEr4dQL9dSSrLYQUVs0R1dPvOWkd4u9oy47JbTIlwD1V4"
} </t>
  </si>
  <si>
    <t xml:space="preserve">{
    "data": true, 
    "message": "Thành công", 
    "result": 0
} </t>
  </si>
  <si>
    <t xml:space="preserve">______ REQUEST _______x000D_
GET Params_x000D_
_x000D_
_x000D_
POST Params_x000D_
JSON_x000D_
1. ownerId | 2. token | _x000D_
_x000D_
Headers_x000D_
1. Host | 2. Authorization | 3. Content-Type | 4. Content-Length | 5. Connection | 6. Accept-Encoding | 7. User-Agent | _x000D_
_x000D_
Cookies_x000D_
_x000D_
_x000D_
_x000D_
______ RESPONSE _______x000D_
Params_x000D_
JSON_x000D_
1. data | 2. message | 3. result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</si>
  <si>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Not vuln</t>
  </si>
  <si>
    <t>Vuln</t>
  </si>
  <si>
    <t>Group: Cập nhập hồ sơ</t>
  </si>
  <si>
    <t>Hồ sơ -&gt; Thông tin tài khoản</t>
  </si>
  <si>
    <t>relative list</t>
  </si>
  <si>
    <t xml:space="preserve">/caresbook2/user/relative/list?ownerId=689419cbbcb0004c754804ea </t>
  </si>
  <si>
    <t xml:space="preserve">GET /caresbook2/user/relative/list?ownerId=689419cbbcb0004c754804ea HTTP/2_x000D_
Host: danhy-backend.hoanmy.com_x000D_
Content-Type: application/json_x000D_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Accept-Encoding: gzip, deflate, br_x000D_
User-Agent: okhttp/4.9.2_x000D_
_x000D_
 </t>
  </si>
  <si>
    <t xml:space="preserve">HTTP/2 200 OK_x000D_
Date: Thu, 07 Aug 2025 07:15:27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Speculation-Rules: "/cdn-cgi/speculation"_x000D_
Server: cloudflare_x000D_
Cf-Ray: 96b4fb9e9bffe2fe-HKG_x000D_
Alt-Svc: h3=":443"; ma=86400_x000D_
_x000D_
[{"id":"689419cbbcb0004c754804f0","userId":"689419cbbcb0004c754804eb","hoTen":"","ngaySinh":"0","maMoiQuanHe":"KO_XAC_DINH","maGioiTinh":null,"hinhAnh":"","fullAddress":null,"maBaoHiemYTe":"","email":null,"soDienThoai":"0123456789","requestMPI":false,"mpi":null}] </t>
  </si>
  <si>
    <t xml:space="preserve">[
    {
        "email": null, 
        "fullAddress": null, 
        "hinhAnh": "", 
        "hoTen": "", 
        "id": "689419cbbcb0004c754804f0", 
        "maBaoHiemYTe": "", 
        "maGioiTinh": null, 
        "maMoiQuanHe": "KO_XAC_DINH", 
        "mpi": null, 
        "ngaySinh": "0", 
        "requestMPI": false, 
        "soDienThoai": "0123456789", 
        "userId": "689419cbbcb0004c754804eb"
    }
] </t>
  </si>
  <si>
    <t xml:space="preserve">______ REQUEST _______x000D_
GET Params_x000D_
1. ownerId | _x000D_
_x000D_
POST Params_x000D_
1.  | _x000D_
_x000D_
Headers_x000D_
1. Host | 2. Content-Type | 3. Authorization | 4. Accept-Encoding | 5. User-Agent | _x000D_
_x000D_
Cookies_x000D_
_x000D_
_x000D_
_x000D_
______ RESPONSE _______x000D_
Params_x000D_
JSON_x000D_
1. 0_email | 2. 0_requestMPI | 3. 0_mpi | 4. 0_userId | 5. 0_hinhAnh | 6. 0_fullAddress | 7. 0_hoTen | 8. 0_ngaySinh | 9. 0_maGioiTinh | 10. 0_maBaoHiemYTe | 11. 0_maMoiQuanHe | 12. 0_id | 13. 0_soDienThoai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</si>
  <si>
    <t>relative type</t>
  </si>
  <si>
    <t xml:space="preserve">/caresbook2/user/relativeType </t>
  </si>
  <si>
    <t xml:space="preserve">GET /caresbook2/user/relativeType HTTP/2
Host: danhy-backend.hoanmy.com
Content-Type: application/json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
Accept-Encoding: gzip, deflate, br
User-Agent: okhttp/4.9.2
 </t>
  </si>
  <si>
    <t xml:space="preserve">HTTP/2 200 OK
Date: Thu, 07 Aug 2025 07:15:27 GMT
Content-Type: application/json
Cf-Ray: 96b4fb9e9c04e2fe-HKG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20
X-Kong-Proxy-Latency: 0
Via: kong/2.8.5
Cf-Cache-Status: DYNAMIC
Strict-Transport-Security: max-age=15552000; includeSubDomains; preload
Speculation-Rules: "/cdn-cgi/speculation"
Server: cloudflare
Alt-Svc: h3=":443"; ma=86400
[{"id":"5f17b0fdc56d580871563c73","maQuanHe":"ANH_EM","tenQuanHe":"Anh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 </t>
  </si>
  <si>
    <t xml:space="preserve">[_x000D_
    {_x000D_
        "ghiChu": null, _x000D_
        "id": "5f17b0fdc56d580871563c73", _x000D_
        "maQuanHe": "ANH_EM", _x000D_
        "tenQuanHe": "Anh em", _x000D_
        "trangThai": true_x000D_
    }, _x000D_
    {_x000D_
        "ghiChu": "", _x000D_
        "id": "60054bb10028142df8f1355d", _x000D_
        "maQuanHe": "VO_CHONG", _x000D_
        "tenQuanHe": "Vợ/Chồng", _x000D_
        "trangThai": true_x000D_
    }, _x000D_
    {_x000D_
        "ghiChu": null, _x000D_
        "id": "5f17b127c56d580871563c74", _x000D_
        "maQuanHe": "CHA", _x000D_
        "tenQuanHe": "Bố", _x000D_
        "trangThai": true_x000D_
    }, _x000D_
    {_x000D_
        "ghiChu": null, _x000D_
        "id": "5f1e4ac707b72f03a406ab01", _x000D_
        "maQuanHe": "ME", _x000D_
        "tenQuanHe": "Mẹ", _x000D_
        "trangThai": true_x000D_
    }, _x000D_
    {_x000D_
        "ghiChu": "", _x000D_
        "id": "5ff2e18fe989c816e27fb4df", _x000D_
        "maQuanHe": "KHAC", _x000D_
        "tenQuanHe": "Khác", _x000D_
        "trangThai": true_x000D_
    }, _x000D_
    {_x000D_
        "ghiChu": null, _x000D_
        "id": "5f17b1152a24c90c0d8a7754", _x000D_
        "maQuanHe": "ONG_BA", _x000D_
        "tenQuanHe": "Ông bà", _x000D_
        "trangThai": true_x000D_
    }, _x000D_
    {_x000D_
        "ghiChu": "", _x000D_
        "id": "5f17b0e32a24c90c0d8a7751", _x000D_
        "maQuanHe": "KO_XAC_DINH", _x000D_
        "tenQuanHe": "Chính chủ", _x000D_
        "trangThai": true_x000D_
    }, _x000D_
    {_x000D_
        "ghiChu": null, _x000D_
        "id": "5f17b141c56d580871563c75", _x000D_
        "maQuanHe": "CO_CHU", _x000D_
        "tenQuanHe": "Cô chú", _x000D_
        "trangThai": true_x000D_
    }, _x000D_
    {_x000D_
        "ghiChu": null, _x000D_
        "id": "5f17b1072a24c90c0d8a7753", _x000D_
        "maQuanHe": "CHAU", _x000D_
        "tenQuanHe": "Cháu", _x000D_
        "trangThai": true_x000D_
    }, _x000D_
    {_x000D_
        "ghiChu": null, _x000D_
        "id": "5f17b0ec2a24c90c0d8a7752", _x000D_
        "maQuanHe": "CON", _x000D_
        "tenQuanHe": "Con", _x000D_
        "trangThai": true_x000D_
    }_x000D_
] </t>
  </si>
  <si>
    <t xml:space="preserve">______ REQUEST _______x000D_
GET Params_x000D_
_x000D_
_x000D_
POST Params_x000D_
1.  | _x000D_
_x000D_
Headers_x000D_
1. Host | 2. Content-Type | 3. Authorization | 4. Accept-Encoding | 5. User-Agent | _x000D_
_x000D_
Cookies_x000D_
_x000D_
_x000D_
_x000D_
______ RESPONSE _______x000D_
Params_x000D_
JSON_x000D_
1. 1_ghiChu | 2. 8_tenQuanHe | 3. 0_ghiChu | 4. 6_trangThai | 5. 4_ghiChu | 6. 5_ghiChu | 7. 0_maQuanHe | 8. 2_ghiChu | 9. 3_ghiChu | 10. 6_ghiChu | 11. 7_ghiChu | 12. 8_ghiChu | 13. 3_trangThai | 14. 3_maQuanHe | 15. 5_tenQuanHe | 16. 8_id | 17. 9_maQuanHe | 18. 6_maQuanHe | 19. 0_id | 20. 4_id | 21. 7_trangThai | 22. 5_maQuanHe | 23. 7_tenQuanHe | 24. 0_trangThai | 25. 4_tenQuanHe | 26. 1_tenQuanHe | 27. 7_id | 28. 3_id | 29. 8_trangThai | 30. 7_maQuanHe | 31. 4_maQuanHe | 32. 4_trangThai | 33. 2_id | 34. 1_maQuanHe | 35. 2_tenQuanHe | 36. 6_id | 37. 1_trangThai | 38. 8_maQuanHe | 39. 0_tenQuanHe | 40. 5_trangThai | 41. 9_trangThai | 42. 9_ghiChu | 43. 9_tenQuanHe | 44. 3_tenQuanHe | 45. 2_trangThai | 46. 9_id | 47. 5_id | 48. 1_id | 49. 6_tenQuanHe | 50. 2_maQuanHe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</si>
  <si>
    <t>user info</t>
  </si>
  <si>
    <t xml:space="preserve">/caresbook2/user/info?ownerId=689419cbbcb0004c754804ea&amp;userId=689419cbbcb0004c754804eb </t>
  </si>
  <si>
    <t xml:space="preserve">GET /caresbook2/user/info?ownerId=689419cbbcb0004c754804ea&amp;userId=689419cbbcb0004c754804eb HTTP/2_x000D_
Host: danhy-backend.hoanmy.com_x000D_
Content-Type: application/json_x000D_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Accept-Encoding: gzip, deflate, br_x000D_
User-Agent: okhttp/4.9.2_x000D_
_x000D_
 </t>
  </si>
  <si>
    <t xml:space="preserve">HTTP/2 200 OK_x000D_
Date: Thu, 07 Aug 2025 07:15:27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0_x000D_
Via: kong/2.8.5_x000D_
Cf-Cache-Status: DYNAMIC_x000D_
Strict-Transport-Security: max-age=15552000; includeSubDomains; preload_x000D_
Speculation-Rules: "/cdn-cgi/speculation"_x000D_
Server: cloudflare_x000D_
Cf-Ray: 96b4fb9e9c06e2fe-HKG_x000D_
Alt-Svc: h3=":443"; ma=86400_x000D_
_x000D_
{"id":"689419cbbcb0004c754804eb","hoTen":"","ngaySinh":0,"maGioiTinh":null,"passport":null,"wardid":null,"wardname":"","districtid":null,"districtname":"","cityid":null,"cityname":"","fullAddress":"","maBaoHiemYTe":"","ownerId":"689419cbbcb0004c754804ea","maMoiQuanHe":"KO_XAC_DINH","soDienThoai":"0123456789","email":null,"diaChi":null,"hinhAnh":null,"noiKCBBD":null,"validFrom":null,"valid5Years":null,"maBN":null,"privacyId":"687f4ad2ed7d0045590f778f","termId":"687daa8a285d48463e4ec6d2","requestMPI":false,"macskcb":null,"mpi":null,"cmnd":null,"CMND":null,"MPI":null,"MACSKCB":null} </t>
  </si>
  <si>
    <t xml:space="preserve">{_x000D_
    "CMND": null, _x000D_
    "MACSKCB": null, _x000D_
    "MPI": null, _x000D_
    "cityid": null, _x000D_
    "cityname": "", _x000D_
    "cmnd": null, _x000D_
    "diaChi": null, _x000D_
    "districtid": null, _x000D_
    "districtname": "", _x000D_
    "email": null, _x000D_
    "fullAddress": "", _x000D_
    "hinhAnh": null, _x000D_
    "hoTen": "", _x000D_
    "id": "689419cbbcb0004c754804eb", _x000D_
    "maBN": null, _x000D_
    "maBaoHiemYTe": "", _x000D_
    "maGioiTinh": null, _x000D_
    "maMoiQuanHe": "KO_XAC_DINH", _x000D_
    "macskcb": null, _x000D_
    "mpi": null, _x000D_
    "ngaySinh": 0,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null, _x000D_
    "wardname": ""_x000D_
} </t>
  </si>
  <si>
    <t xml:space="preserve">______ REQUEST _______x000D_
GET Params_x000D_
1. ownerId | 2. userId | _x000D_
_x000D_
POST Params_x000D_
1.  | _x000D_
_x000D_
Headers_x000D_
1. Host | 2. Content-Type | 3. Authorization | 4. Accept-Encoding | 5. User-Agent | _x000D_
_x000D_
Cookies_x000D_
_x000D_
_x000D_
_x000D_
______ RESPONSE _______x000D_
Params_x000D_
JSON_x000D_
1. privacyId | 2. MPI | 3. wardid | 4. validFrom | 5. ownerId | 6. cmnd | 7. maMoiQuanHe | 8. maGioiTinh | 9. diaChi | 10. termId | 11. hinhAnh | 12. districtid | 13. maBN | 14. passport | 15. ngaySinh | 16. id | 17. email | 18. maBaoHiemYTe | 19. soDienThoai | 20. wardname | 21. requestMPI | 22. noiKCBBD | 23. cityname | 24. mpi | 25. MACSKCB | 26. cityid | 27. macskcb | 28. valid5Years | 29. districtname | 30. fullAddress | 31. hoTen | 32. CMND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</si>
  <si>
    <t>list provinces</t>
  </si>
  <si>
    <t xml:space="preserve">/caresbook2/cskcb/tinh/list </t>
  </si>
  <si>
    <t xml:space="preserve">GET /caresbook2/cskcb/tinh/list HTTP/2
Host: danhy-backend.hoanmy.com
Content-Type: application/json
Accept-Encoding: gzip, deflate, br
User-Agent: okhttp/4.9.2
 </t>
  </si>
  <si>
    <t xml:space="preserve">HTTP/2 200 OK_x000D_
Date: Thu, 07 Aug 2025 07:17:52 GMT_x000D_
Content-Type: application/json_x000D_
Cf-Ray: 96b4ff2adb8c5657-HKG_x000D_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Speculation-Rules: "/cdn-cgi/speculation"_x000D_
Server: cloudflare_x000D_
Alt-Svc: h3=":443"; ma=86400_x000D_
_x000D_
[{"ma":80,"ten":"Long An"},{"ma":11,"ten":"Điện Biên"},{"ma":74,"ten":"Bình Dương"},{"ma":31,"ten":"Hải Phòng"},{"ma":40,"ten":"Nghệ An"},{"ma":91,"ten":"Kiên Giang"},{"ma":22,"ten":"Quảng Ninh"},{"ma":1,"ten":"Hà Nội"},{"ma":75,"ten":"Đồng Nai"},{"ma":48,"ten":"Đà Nẵng"},{"ma":87,"ten":"Đồng Tháp"},{"ma":15,"ten":"Yên Bái"},{"ma":86,"ten":"Vĩnh Long"},{"ma":19,"ten":"Thái Nguyên"},{"ma":35,"ten":"Hà Nam"},{"ma":83,"ten":"Bến Tre"},{"ma":70,"ten":"Bình Phước"},{"ma":92,"ten":"Cần Thơ"},{"ma":79,"ten":"Hồ Chí Minh"},{"ma":14,"ten":"Sơn La"},{"ma":30,"ten":"Hải Dương"},{"ma":77,"ten":"Bà Rịa - Vũng Tàu"},{"ma":12,"ten":"Lai Châu"},{"ma":26,"ten":"Vĩnh Phúc"},{"ma":8,"ten":"Tuyên Quang"},{"ma":95,"ten":"Bạc Liêu"},{"ma":6,"ten":"Bắc Kạn"},{"ma":49,"ten":"Quảng Nam"},{"ma":20,"ten":"Lạng Sơn"},{"ma":4,"ten":"Cao Bằng"},{"ma":44,"ten":"Quảng Bình"},{"ma":94,"ten":"Sóc Trăng"},{"ma":62,"ten":"Kon Tum"},{"ma":45,"ten":"Quảng Trị"},{"ma":56,"ten":"Khánh Hòa"},{"ma":37,"ten":"Ninh Bình"},{"ma":89,"ten":"An Giang"},{"ma":82,"ten":"Tiền Giang"},{"ma":34,"ten":"Thái Bình"},{"ma":36,"ten":"Nam Định"},{"ma":46,"ten":"Thừa Thiên Huế"},{"ma":72,"ten":"Tây Ninh"},{"ma":33,"ten":"Hưng Yên"},{"ma":2,"ten":"Hà Giang"},{"ma":42,"ten":"Hà Tĩnh"},{"ma":93,"ten":"Hậu Giang"},{"ma":25,"ten":"Phú Thọ"},{"ma":66,"ten":"Đắk Lắk"},{"ma":52,"ten":"Bình Định"},{"ma":60,"ten":"Bình Thuận"},{"ma":96,"ten":"Cà Mau"},{"ma":64,"ten":"Gia Lai"},{"ma":84,"ten":"Trà Vinh"},{"ma":17,"ten":"Hoà Bình"},{"ma":38,"ten":"Thanh Hóa"},{"ma":67,"ten":"Đắk Nông"},{"ma":51,"ten":"Quảng Ngãi"},{"ma":24,"ten":"Bắc Giang"},{"ma":10,"ten":"Lào Cai"},{"ma":54,"ten":"Phú Yên"},{"ma":58,"ten":"Ninh Thuận"},{"ma":68,"ten":"Lâm Đồng"},{"ma":27,"ten":"Bắc Ninh"}] </t>
  </si>
  <si>
    <t xml:space="preserve">[_x000D_
    {_x000D_
        "ma": 80, _x000D_
        "ten": "Long An"_x000D_
    }, _x000D_
    {_x000D_
        "ma": 11, _x000D_
        "ten": "Điện Biên"_x000D_
    }, _x000D_
    {_x000D_
        "ma": 74, _x000D_
        "ten": "Bình Dương"_x000D_
    }, _x000D_
    {_x000D_
        "ma": 31, _x000D_
        "ten": "Hải Phòng"_x000D_
    }, _x000D_
    {_x000D_
        "ma": 40, _x000D_
        "ten": "Nghệ An"_x000D_
    }, _x000D_
    {_x000D_
        "ma": 91, _x000D_
        "ten": "Kiên Giang"_x000D_
    }, _x000D_
    {_x000D_
        "ma": 22, _x000D_
        "ten": "Quảng Ninh"_x000D_
    }, _x000D_
    {_x000D_
        "ma": 1, _x000D_
        "ten": "Hà Nội"_x000D_
    }, _x000D_
    {_x000D_
        "ma": 75, _x000D_
        "ten": "Đồng Nai"_x000D_
    }, _x000D_
    {_x000D_
        "ma": 48, _x000D_
        "ten": "Đà Nẵng"_x000D_
    }, _x000D_
    {_x000D_
        "ma": 87, _x000D_
        "ten": "Đồng Tháp"_x000D_
    }, _x000D_
    {_x000D_
        "ma": 15, _x000D_
        "ten": "Yên Bái"_x000D_
    }, _x000D_
    {_x000D_
        "ma": 86, _x000D_
        "ten": "Vĩnh Long"_x000D_
    }, _x000D_
    {_x000D_
        "ma": 19, _x000D_
        "ten": "Thái Nguyên"_x000D_
    }, _x000D_
    {_x000D_
        "ma": 35, _x000D_
        "ten": "Hà Nam"_x000D_
    }, _x000D_
    {_x000D_
        "ma": 83, _x000D_
        "ten": "Bến Tre"_x000D_
    }, _x000D_
    {_x000D_
        "ma": 70, _x000D_
        "ten": "Bình Phước"_x000D_
    }, _x000D_
    {_x000D_
        "ma": 92, _x000D_
        "ten": "Cần Thơ"_x000D_
    }, _x000D_
    {_x000D_
        "ma": 79, _x000D_
        "ten": "Hồ Chí Minh"_x000D_
    }, _x000D_
    {_x000D_
        "ma": 14, _x000D_
        "ten": "Sơn La"_x000D_
    }, _x000D_
    {_x000D_
        "ma": 30, _x000D_
        "ten": "Hải Dương"_x000D_
    }, _x000D_
    {_x000D_
        "ma": 77, _x000D_
        "ten": "Bà Rịa - Vũng Tàu"_x000D_
    }, _x000D_
    {_x000D_
        "ma": 12, _x000D_
        "ten": "Lai Châu"_x000D_
    }, _x000D_
    {_x000D_
        "ma": 26, _x000D_
        "ten": "Vĩnh Phúc"_x000D_
    }, _x000D_
    {_x000D_
        "ma": 8, _x000D_
        "ten": "Tuyên Quang"_x000D_
    }, _x000D_
    {_x000D_
        "ma": 95, _x000D_
        "ten": "Bạc Liêu"_x000D_
    }, _x000D_
    {_x000D_
        "ma": 6, _x000D_
        "ten": "Bắc Kạn"_x000D_
    }, _x000D_
    {_x000D_
        "ma": 49, _x000D_
        "ten": "Quảng Nam"_x000D_
    }, _x000D_
    {_x000D_
        "ma": 20, _x000D_
        "ten": "Lạng Sơn"_x000D_
    }, _x000D_
    {_x000D_
        "ma": 4, _x000D_
        "ten": "Cao Bằng"_x000D_
    }, _x000D_
    {_x000D_
        "ma": 44, _x000D_
        "ten": "Quảng Bình"_x000D_
    }, _x000D_
    {_x000D_
        "ma": 94, _x000D_
        "ten": "Sóc Trăng"_x000D_
    }, _x000D_
    {_x000D_
        "ma": 62, _x000D_
        "ten": "Kon Tum"_x000D_
    }, _x000D_
    {_x000D_
        "ma": 45, _x000D_
        "ten": "Quảng Trị"_x000D_
    }, _x000D_
    {_x000D_
        "ma": 56, _x000D_
        "ten": "Khánh Hòa"_x000D_
    }, _x000D_
    {_x000D_
        "ma": 37, _x000D_
        "ten": "Ninh Bình"_x000D_
    }, _x000D_
    {_x000D_
        "ma": 89, _x000D_
        "ten": "An Giang"_x000D_
    }, _x000D_
    {_x000D_
        "ma": 82, _x000D_
        "ten": "Tiền Giang"_x000D_
    }, _x000D_
    {_x000D_
        "ma": 34, _x000D_
        "ten": "Thái Bình"_x000D_
    }, _x000D_
    {_x000D_
        "ma": 36, _x000D_
        "ten": "Nam Định"_x000D_
    }, _x000D_
    {_x000D_
        "ma": 46, _x000D_
        "ten": "Thừa Thiên Huế"_x000D_
    }, _x000D_
    {_x000D_
        "ma": 72, _x000D_
        "ten": "Tây Ninh"_x000D_
    }, _x000D_
    {_x000D_
        "ma": 33, _x000D_
        "ten": "Hưng Yên"_x000D_
    }, _x000D_
    {_x000D_
        "ma": 2, _x000D_
        "ten": "Hà Giang"_x000D_
    }, _x000D_
    {_x000D_
        "ma": 42, _x000D_
        "ten": "Hà Tĩnh"_x000D_
    }, _x000D_
    {_x000D_
        "ma": 93, _x000D_
        "ten": "Hậu Giang"_x000D_
    }, _x000D_
    {_x000D_
        "ma": 25, _x000D_
        "ten": "Phú Thọ"_x000D_
    }, _x000D_
    {_x000D_
        "ma": 66, _x000D_
        "ten": "Đắk Lắk"_x000D_
    }, _x000D_
    {_x000D_
        "ma": 52, _x000D_
        "ten": "Bình Định"_x000D_
    }, _x000D_
    {_x000D_
        "ma": 60, _x000D_
        "ten": "Bình Thuận"_x000D_
    }, _x000D_
    {_x000D_
        "ma": 96, _x000D_
        "ten": "Cà Mau"_x000D_
    }, _x000D_
    {_x000D_
        "ma": 64, _x000D_
        "ten": "Gia Lai"_x000D_
    }, _x000D_
    {_x000D_
        "ma": 84, _x000D_
        "ten": "Trà Vinh"_x000D_
    }, _x000D_
    {_x000D_
        "ma": 17, _x000D_
        "ten": "Hoà Bình"_x000D_
    }, _x000D_
    {_x000D_
        "ma": 38, _x000D_
        "ten": "Thanh Hóa"_x000D_
    }, _x000D_
    {_x000D_
        "ma": 67, _x000D_
        "ten": "Đắk Nông"_x000D_
    }, _x000D_
    {_x000D_
        "ma": 51, _x000D_
        "ten": "Quảng Ngãi"_x000D_
    }, _x000D_
    {_x000D_
        "ma": 24, _x000D_
        "ten": "Bắc Giang"_x000D_
    }, _x000D_
    {_x000D_
        "ma": 10, _x000D_
        "ten": "Lào Cai"_x000D_
    }, _x000D_
    {_x000D_
        "ma": 54, _x000D_
        "ten": "Phú Yên"_x000D_
    }, _x000D_
    {_x000D_
        "ma": 58, _x000D_
        "ten": "Ninh Thuận"_x000D_
    }, _x000D_
    {_x000D_
        "ma": 68, _x000D_
        "ten": "Lâm Đồng"_x000D_
    }, _x000D_
    {_x000D_
        "ma": 27, _x000D_
        "ten": "Bắc Ninh"_x000D_
    }_x000D_
] </t>
  </si>
  <si>
    <t xml:space="preserve">______ REQUEST _______x000D_
GET Params_x000D_
_x000D_
_x000D_
POST Params_x000D_
1.  | _x000D_
_x000D_
Headers_x000D_
1. Host | 2. Content-Type | 3. Accept-Encoding | 4. User-Agent | _x000D_
_x000D_
Cookies_x000D_
_x000D_
_x000D_
_x000D_
______ RESPONSE _______x000D_
Params_x000D_
JSON_x000D_
1. 42_ma | 2. 46_ten | 3. 11_ten | 4. 5_ten | 5. 54_ten | 6. 59_ma | 7. 62_ten | 8. 38_ten | 9. 0_ma | 10. 27_ma | 11. 51_ma | 12. 36_ma | 13. 13_ten | 14. 13_ma | 15. 44_ten | 16. 48_ten | 17. 16_ma | 18. 6_ma | 19. 52_ten | 20. 7_ten | 21. 47_ma | 22. 60_ma | 23. 22_ma | 24. 21_ten | 25. 34_ten | 26. 28_ten | 27. 58_ten | 28. 33_ma | 29. 15_ten | 30. 54_ma | 31. 3_ma | 32. 50_ten | 33. 9_ma | 34. 15_ma | 35. 44_ma | 36. 9_ten | 37. 38_ma | 38. 25_ten | 39. 21_ma | 40. 23_ten | 41. 30_ma | 42. 57_ma | 43. 17_ten | 44. 29_ma | 45. 40_ten | 46. 31_ten | 47. 0_ten | 48. 18_ma | 49. 41_ma | 50. 4_ma | 51. 24_ma | 52. 19_ten | 53. 36_ten | 54. 49_ten | 55. 1_ma | 56. 12_ten | 57. 42_ten | 58. 52_ma | 59. 49_ma | 60. 55_ten | 61. 35_ma | 62. 2_ten | 63. 10_ma | 64. 17_ma | 65. 7_ma | 66. 29_ten | 67. 46_ma | 68. 61_ma | 69. 23_ma | 70. 45_ten | 71. 47_ten | 72. 53_ten | 73. 32_ma | 74. 10_ten | 75. 39_ten | 76. 55_ma | 77. 4_ten | 78. 61_ten | 79. 22_ten | 80. 43_ma | 81. 57_ten | 82. 27_ten | 83. 14_ten | 84. 37_ma | 85. 51_ten | 86. 6_ten | 87. 26_ma | 88. 58_ma | 89. 12_ma | 90. 50_ma | 91. 33_ten | 92. 20_ten | 93. 16_ten | 94. 41_ten | 95. 40_ma | 96. 59_ten | 97. 19_ma | 98. 5_ma | 99. 32_ten | 100. 25_ma | 101. 1_ten | 102. 8_ten | 103. 34_ma | 104. 53_ma | 105. 48_ma | 106. 11_ma | 107. 2_ma | 108. 26_ten | 109. 18_ten | 110. 35_ten | 111. 8_ma | 112. 20_ma | 113. 30_ten | 114. 45_ma | 115. 62_ma | 116. 39_ma | 117. 56_ten | 118. 3_ten | 119. 43_ten | 120. 60_ten | 121. 31_ma | 122. 28_ma | 123. 56_ma | 124. 37_ten | 125. 14_ma | 126. 24_ten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</si>
  <si>
    <t>list districts</t>
  </si>
  <si>
    <t xml:space="preserve">/caresbook2/cskcb/quanhuyen/list?id=87 </t>
  </si>
  <si>
    <t xml:space="preserve">GET /caresbook2/cskcb/quanhuyen/list?id=87 HTTP/2_x000D_
Host: danhy-backend.hoanmy.com_x000D_
Content-Type: application/json_x000D_
Accept-Encoding: gzip, deflate, br_x000D_
User-Agent: okhttp/4.9.2_x000D_
_x000D_
 </t>
  </si>
  <si>
    <t xml:space="preserve">HTTP/2 200 OK_x000D_
Date: Thu, 07 Aug 2025 07:17:55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10_x000D_
X-Kong-Proxy-Latency: 0_x000D_
Via: kong/2.8.5_x000D_
Cf-Cache-Status: DYNAMIC_x000D_
Strict-Transport-Security: max-age=15552000; includeSubDomains; preload_x000D_
Speculation-Rules: "/cdn-cgi/speculation"_x000D_
Server: cloudflare_x000D_
Cf-Ray: 96b4ff3cd8445657-HKG_x000D_
Alt-Svc: h3=":443"; ma=86400_x000D_
_x000D_
[{"ma":875,"ten":"Huyện Lấp Vò"},{"ma":866,"ten":"Tp.Cao Lãnh"},{"ma":873,"ten":"Huyện Cao Lãnh"},{"ma":877,"ten":"Huyện Châu Thành"},{"ma":874,"ten":"Huyện Thanh Bình"},{"ma":871,"ten":"Huyện Tam Nông"},{"ma":872,"ten":"Huyện Tháp Mười"},{"ma":869,"ten":"Huyện Tân Hồng"},{"ma":868,"ten":"Tp.Hồng Ngự"},{"ma":876,"ten":"Huyện Lai Vung"},{"ma":870,"ten":"Huyện Hồng Ngự"},{"ma":867,"ten":"Tp.Sa Đéc"}] </t>
  </si>
  <si>
    <t xml:space="preserve">[
    {
        "ma": 875, 
        "ten": "Huyện Lấp Vò"
    }, 
    {
        "ma": 866, 
        "ten": "Tp.Cao Lãnh"
    }, 
    {
        "ma": 873, 
        "ten": "Huyện Cao Lãnh"
    }, 
    {
        "ma": 877, 
        "ten": "Huyện Châu Thành"
    }, 
    {
        "ma": 874, 
        "ten": "Huyện Thanh Bình"
    }, 
    {
        "ma": 871, 
        "ten": "Huyện Tam Nông"
    }, 
    {
        "ma": 872, 
        "ten": "Huyện Tháp Mười"
    }, 
    {
        "ma": 869, 
        "ten": "Huyện Tân Hồng"
    }, 
    {
        "ma": 868, 
        "ten": "Tp.Hồng Ngự"
    }, 
    {
        "ma": 876, 
        "ten": "Huyện Lai Vung"
    }, 
    {
        "ma": 870, 
        "ten": "Huyện Hồng Ngự"
    }, 
    {
        "ma": 867, 
        "ten": "Tp.Sa Đéc"
    }
] </t>
  </si>
  <si>
    <t xml:space="preserve">______ REQUEST _______x000D_
GET Params_x000D_
1. id | _x000D_
_x000D_
POST Params_x000D_
1.  | _x000D_
_x000D_
Headers_x000D_
1. Host | 2. Content-Type | 3. Accept-Encoding | 4. User-Agent | _x000D_
_x000D_
Cookies_x000D_
_x000D_
_x000D_
_x000D_
______ RESPONSE _______x000D_
Params_x000D_
JSON_x000D_
1. 9_ma | 2. 11_ten | 3. 5_ten | 4. 7_ma | 5. 5_ma | 6. 9_ten | 7. 1_ten | 8. 10_ten | 9. 0_ma | 10. 8_ten | 11. 2_ma | 12. 11_ma | 13. 4_ten | 14. 0_ten | 15. 8_ma | 16. 6_ma | 17. 4_ma | 18. 7_ten | 19. 3_ten | 20. 6_ten | 21. 1_ma | 22. 3_ma | 23. 2_ten | 24. 10_ma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</si>
  <si>
    <t>list communes</t>
  </si>
  <si>
    <t xml:space="preserve">/caresbook2/cskcb/phuongxa/list?id=866 </t>
  </si>
  <si>
    <t xml:space="preserve">GET /caresbook2/cskcb/phuongxa/list?id=866 HTTP/2_x000D_
Host: danhy-backend.hoanmy.com_x000D_
Content-Type: application/json_x000D_
Accept-Encoding: gzip, deflate, br_x000D_
User-Agent: okhttp/4.9.2_x000D_
_x000D_
 </t>
  </si>
  <si>
    <t xml:space="preserve">HTTP/2 200 OK_x000D_
Date: Thu, 07 Aug 2025 07:17:57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26_x000D_
X-Kong-Proxy-Latency: 0_x000D_
Via: kong/2.8.5_x000D_
Cf-Cache-Status: DYNAMIC_x000D_
Strict-Transport-Security: max-age=15552000; includeSubDomains; preload_x000D_
Speculation-Rules: "/cdn-cgi/speculation"_x000D_
Server: cloudflare_x000D_
Cf-Ray: 96b4ff4a4f915657-HKG_x000D_
Alt-Svc: h3=":443"; ma=86400_x000D_
_x000D_
[{"ma":29875,"ten":"Phường 3"},{"ma":29878,"ten":"Phường 6"},{"ma":29866,"ten":"Phường 1"},{"ma":29863,"ten":"Phường 11"},{"ma":29872,"ten":"Phường 4"},{"ma":29869,"ten":"Phường 2"},{"ma":29888,"ten":"Phường Mỹ Phú"},{"ma":29892,"ten":"Phường Hòa Thuận"},{"ma":29893,"ten":"Xã Hòa An"},{"ma":29887,"ten":"Xã Mỹ Trà"},{"ma":29881,"ten":"Xã Mỹ Ngãi"},{"ma":29884,"ten":"Xã Mỹ Tân"},{"ma":29896,"ten":"Xã Tân Thuận Đông"},{"ma":29890,"ten":"Xã Tân Thuận Tây"},{"ma":29899,"ten":"Xã Tịnh Thới"}] </t>
  </si>
  <si>
    <t xml:space="preserve">[_x000D_
    {_x000D_
        "ma": 29875, _x000D_
        "ten": "Phường 3"_x000D_
    }, _x000D_
    {_x000D_
        "ma": 29878, _x000D_
        "ten": "Phường 6"_x000D_
    }, _x000D_
    {_x000D_
        "ma": 29866, _x000D_
        "ten": "Phường 1"_x000D_
    }, _x000D_
    {_x000D_
        "ma": 29863, _x000D_
        "ten": "Phường 11"_x000D_
    }, _x000D_
    {_x000D_
        "ma": 29872, _x000D_
        "ten": "Phường 4"_x000D_
    }, _x000D_
    {_x000D_
        "ma": 29869, _x000D_
        "ten": "Phường 2"_x000D_
    }, _x000D_
    {_x000D_
        "ma": 29888, _x000D_
        "ten": "Phường Mỹ Phú"_x000D_
    }, _x000D_
    {_x000D_
        "ma": 29892, _x000D_
        "ten": "Phường Hòa Thuận"_x000D_
    }, _x000D_
    {_x000D_
        "ma": 29893, _x000D_
        "ten": "Xã Hòa An"_x000D_
    }, _x000D_
    {_x000D_
        "ma": 29887, _x000D_
        "ten": "Xã Mỹ Trà"_x000D_
    }, _x000D_
    {_x000D_
        "ma": 29881, _x000D_
        "ten": "Xã Mỹ Ngãi"_x000D_
    }, _x000D_
    {_x000D_
        "ma": 29884, _x000D_
        "ten": "Xã Mỹ Tân"_x000D_
    }, _x000D_
    {_x000D_
        "ma": 29896, _x000D_
        "ten": "Xã Tân Thuận Đông"_x000D_
    }, _x000D_
    {_x000D_
        "ma": 29890, _x000D_
        "ten": "Xã Tân Thuận Tây"_x000D_
    }, _x000D_
    {_x000D_
        "ma": 29899, _x000D_
        "ten": "Xã Tịnh Thới"_x000D_
    }_x000D_
] </t>
  </si>
  <si>
    <t xml:space="preserve">______ REQUEST _______x000D_
GET Params_x000D_
1. id | _x000D_
_x000D_
POST Params_x000D_
1.  | _x000D_
_x000D_
Headers_x000D_
1. Host | 2. Content-Type | 3. Accept-Encoding | 4. User-Agent | _x000D_
_x000D_
Cookies_x000D_
_x000D_
_x000D_
_x000D_
______ RESPONSE _______x000D_
Params_x000D_
JSON_x000D_
1. 9_ma | 2. 11_ten | 3. 5_ten | 4. 7_ma | 5. 5_ma | 6. 9_ten | 7. 1_ten | 8. 10_ten | 9. 0_ma | 10. 8_ten | 11. 2_ma | 12. 11_ma | 13. 13_ten | 14. 13_ma | 15. 4_ten | 16. 0_ten | 17. 8_ma | 18. 6_ma | 19. 4_ma | 20. 7_ten | 21. 14_ten | 22. 3_ten | 23. 6_ten | 24. 1_ma | 25. 12_ten | 26. 3_ma | 27. 12_ma | 28. 14_ma | 29. 2_ten | 30. 10_ma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t>
  </si>
  <si>
    <t>update profile</t>
  </si>
  <si>
    <t xml:space="preserve">/caresbook2/user/update?ownerId=689419cbbcb0004c754804ea&amp;userId=689419cbbcb0004c754804eb </t>
  </si>
  <si>
    <t xml:space="preserve">POST /caresbook2/user/update?ownerId=689419cbbcb0004c754804ea&amp;userId=689419cbbcb0004c754804eb HTTP/2_x000D_
Host: danhy-backend.hoanmy.com_x000D_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Content-Type: application/json_x000D_
Content-Length: 300_x000D_
Accept-Encoding: gzip, deflate, br_x000D_
User-Agent: okhttp/4.9.2_x000D_
_x000D_
{"ttinUser":{"hoTen":"TECHLAB2","ngaySinh":1754550927495,"maGioiTinh":"1","cmnd":"12443334","cityid":87,"districtid":866,"wardid":29866,"diaChi":"11111","maBaoHiemYTe":"1010101","maMoiQuanHe":"KO_XAC_DINH","email":"abc@gmail.com","soDienThoai":"0123456789","requestMPI":false,"mpi":null},"avatar":""} </t>
  </si>
  <si>
    <t xml:space="preserve">HTTP/2 200 OK_x000D_
Date: Thu, 07 Aug 2025 07:18:48 GMT_x000D_
Content-Type: application/json_x000D_
Cf-Ray: 96b5008a0a531fc7-HKG_x000D_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27_x000D_
X-Kong-Proxy-Latency: 0_x000D_
Via: kong/2.8.5_x000D_
Cf-Cache-Status: DYNAMIC_x000D_
Strict-Transport-Security: max-age=15552000; includeSubDomains; preload_x000D_
Server: cloudflare_x000D_
Alt-Svc: h3=":443"; ma=86400_x000D_
_x000D_
{"id":"689419cbbcb0004c754804eb","hoTen":"TECHLAB2","ngaySinh":1754550927495,"maGioiTinh":"1","passport":null,"wardid":"29866","wardname":"Phường 1","districtid":"866","districtname":"Tp.Cao Lãnh","cityid":"87","cityname":"Đồng Tháp","fullAddress":"11111, Phường 1, Tp.Cao Lãnh, Đồng Tháp","maBaoHiemYTe":"1010101","ownerId":"689419cbbcb0004c754804ea","maMoiQuanHe":"KO_XAC_DINH","soDienThoai":"0123456789","email":"abc@gmail.com","diaChi":"11111","hinhAnh":null,"noiKCBBD":null,"validFrom":null,"valid5Years":null,"maBN":null,"privacyId":"687f4ad2ed7d0045590f778f","termId":"687daa8a285d48463e4ec6d2","requestMPI":false,"macskcb":null,"mpi":null,"cmnd":"12443334","CMND":"12443334","MPI":null,"MACSKCB":null} </t>
  </si>
  <si>
    <t xml:space="preserve">{
    "avatar": "", 
    "ttinUser": {
        "cityid": 87, 
        "cmnd": "12443334", 
        "diaChi": "11111", 
        "districtid": 866, 
        "email": "abc@gmail.com", 
        "hoTen": "TECHLAB2", 
        "maBaoHiemYTe": "1010101", 
        "maGioiTinh": "1", 
        "maMoiQuanHe": "KO_XAC_DINH", 
        "mpi": null, 
        "ngaySinh": 1754550927495, 
        "requestMPI": false, 
        "soDienThoai": "0123456789", 
        "wardid": 29866
    }
} </t>
  </si>
  <si>
    <t xml:space="preserve">{_x000D_
    "CMND": "12443334", _x000D_
    "MACSKCB": null, _x000D_
    "MPI": null, _x000D_
    "cityid": "87", _x000D_
    "cityname": "Đồng Tháp", _x000D_
    "cmnd": "12443334", _x000D_
    "diaChi": "11111", _x000D_
    "districtid": "866", _x000D_
    "districtname": "Tp.Cao Lãnh", _x000D_
    "email": "abc@gmail.com", _x000D_
    "fullAddress": "11111, Phường 1, Tp.Cao Lãnh, Đồng Tháp", _x000D_
    "hinhAnh": null, _x000D_
    "hoTen": "TECHLAB2", _x000D_
    "id": "689419cbbcb0004c754804eb", _x000D_
    "maBN": null, _x000D_
    "maBaoHiemYTe": "1010101", _x000D_
    "maGioiTinh": "1", _x000D_
    "maMoiQuanHe": "KO_XAC_DINH", _x000D_
    "macskcb": null, _x000D_
    "mpi": null, _x000D_
    "ngaySinh": 1754550927495,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"29866", _x000D_
    "wardname": "Phường 1"_x000D_
} </t>
  </si>
  <si>
    <t xml:space="preserve">______ REQUEST _______x000D_
GET Params_x000D_
1. ownerId | 2. userId | _x000D_
_x000D_
POST Params_x000D_
JSON_x000D_
1. ttinUser_maMoiQuanHe | 2. ttinUser_hoTen | 3. ttinUser_requestMPI | 4. ttinUser_maBaoHiemYTe | 5. ttinUser_ngaySinh | 6. avatar | 7. ttinUser_diaChi | 8. ttinUser_cmnd | 9. ttinUser_soDienThoai | 10. ttinUser_email | 11. ttinUser_districtid | 12. ttinUser_mpi | 13. ttinUser_maGioiTinh | 14. ttinUser_wardid | 15. ttinUser_cityid | _x000D_
_x000D_
Headers_x000D_
1. Host | 2. Authorization | 3. Content-Type | 4. Content-Length | 5. Accept-Encoding | 6. User-Agent | _x000D_
_x000D_
Cookies_x000D_
_x000D_
_x000D_
_x000D_
______ RESPONSE _______x000D_
Params_x000D_
JSON_x000D_
1. privacyId | 2. MPI | 3. wardid | 4. validFrom | 5. ownerId | 6. cmnd | 7. maMoiQuanHe | 8. maGioiTinh | 9. diaChi | 10. termId | 11. hinhAnh | 12. districtid | 13. maBN | 14. passport | 15. ngaySinh | 16. id | 17. email | 18. maBaoHiemYTe | 19. soDienThoai | 20. wardname | 21. requestMPI | 22. noiKCBBD | 23. cityname | 24. mpi | 25. MACSKCB | 26. cityid | 27. macskcb | 28. valid5Years | 29. districtname | 30. fullAddress | 31. hoTen | 32. CMND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</si>
  <si>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Check username</t>
  </si>
  <si>
    <t>GET</t>
  </si>
  <si>
    <t>danhy-backend.hoanmy.com:443</t>
  </si>
  <si>
    <t>/caresbook2/user/checkUsernameExist</t>
  </si>
  <si>
    <t xml:space="preserve">GET /caresbook2/user/checkUsernameExist HTTP/1.1_x000D_
content-type: application/json_x000D_
authorization: Bearer eyJhbGciOiJSUzI1NiIsInR5cCIgOiAiSldUIiwia2lkIiA6ICJiNmpqMHBaUGRCdF8xWmJ5YlRYUWgtVFlCczgwYmxjcHc1QURqMmZYeWdZIn0.eyJleHAiOjE3NTU1MzY1MTYsImlhdCI6MTc1NTUwMDUxNiwianRpIjoib25ydHJvOmFkNGE1ZTQyLTVjMmMtNGFlYy04YzI0LWY1YWZmYjBkZTI3ZiIsImlzcyI6Imh0dHBzOi8vZGFuaHktYmFja2VuZC5ob2FubXkuY29tL2tleWNsb2FrL3JlYWxtcy9tb2JpbGUiLCJhdWQiOiJhY2NvdW50Iiwic3ViIjoiNzI1YmI2NDktYWIyNC00MGVkLTkxNTUtZjI0YTBmYWUxNjg0IiwidHlwIjoiQmVhcmVyIiwiYXpwIjoiY2FyZWJvb2t2Mi1tYW5hZ2VtZW50Iiwic2lkIjoiMmQxZDEyMjUtNDdlNC00ZDA5LWEwODAtYjdlOTdmODUwZDc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EyIn0.BRpobJ2jvHk6RWrlEFoF4y5MAZUkrkyvaqjNWPXfJiWR1aaSAY81kxviUUE_Eoa_nzmnnAgRP2vNLtW2tPyB7y8h3UmojUVfy4FW2S-Fhy7pCYEtxb0VA2YFuzolEprctstbrOAC5E1kzchW7c6sRj1bc7suClm6haMR3bEpYjlay6Wj-bmIcN8kkpv84LrNJKfxcvRd_erNXIgBXCPY2wJ2W-32SCGAZmRVrThDqz0CspvxEsuY3hRuZWwC21wD2qI9rh1HLPrURQYsLWghBFnERc2TDtxa5bqpv_o_u4wiDhyY53mf6Oi373ZPnXeuc1mYeWWOnisY4iwt_dst2w_x000D_
Host: danhy-backend.hoanmy.com_x000D_
Connection: keep-alive_x000D_
Accept-Encoding: gzip, deflate, br_x000D_
User-Agent: okhttp/4.9.2_x000D_
_x000D_
</t>
  </si>
  <si>
    <t>HTTP/1.1 200 _x000D_
Date: Mon, 18 Aug 2025 08:36:21 GMT_x000D_
Content-Type: application/json_x000D_
Connection: keep-alive_x000D_
CF-RAY: 971015411db88b24-HKG_x000D_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23_x000D_
X-Kong-Proxy-Latency: 0_x000D_
Via: kong/2.8.5_x000D_
cf-cache-status: DYNAMIC_x000D_
Strict-Transport-Security: max-age=15552000; includeSubDomains; preload_x000D_
speculation-rules: "/cdn-cgi/speculation"_x000D_
Server: cloudflare_x000D_
alt-svc: h3=":443"; ma=86400_x000D_
Content-Length: 4_x000D_
_x000D_
true</t>
  </si>
  <si>
    <t xml:space="preserve">______ REQUEST _______x000D_
GET Params_x000D_
1. username_x000D_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</si>
  <si>
    <t>Send OTP (Change username)</t>
  </si>
  <si>
    <t>POST</t>
  </si>
  <si>
    <t>/caresbook2/auth/sendChangeUsernameOTP</t>
  </si>
  <si>
    <t>POST /caresbook2/auth/sendChangeUsernameOTP HTTP/1.1
authorization: Bearer eyJhbGciOiJSUzI1NiIsInR5cCIgOiAiSldUIiwia2lkIiA6ICJiNmpqMHBaUGRCdF8xWmJ5YlRYUWgtVFlCczgwYmxjcHc1QURqMmZYeWdZIn0.eyJleHAiOjE3NTU1MzY1MTYsImlhdCI6MTc1NTUwMDUxNiwianRpIjoib25ydHJvOmFkNGE1ZTQyLTVjMmMtNGFlYy04YzI0LWY1YWZmYjBkZTI3ZiIsImlzcyI6Imh0dHBzOi8vZGFuaHktYmFja2VuZC5ob2FubXkuY29tL2tleWNsb2FrL3JlYWxtcy9tb2JpbGUiLCJhdWQiOiJhY2NvdW50Iiwic3ViIjoiNzI1YmI2NDktYWIyNC00MGVkLTkxNTUtZjI0YTBmYWUxNjg0IiwidHlwIjoiQmVhcmVyIiwiYXpwIjoiY2FyZWJvb2t2Mi1tYW5hZ2VtZW50Iiwic2lkIjoiMmQxZDEyMjUtNDdlNC00ZDA5LWEwODAtYjdlOTdmODUwZDc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EyIn0.BRpobJ2jvHk6RWrlEFoF4y5MAZUkrkyvaqjNWPXfJiWR1aaSAY81kxviUUE_Eoa_nzmnnAgRP2vNLtW2tPyB7y8h3UmojUVfy4FW2S-Fhy7pCYEtxb0VA2YFuzolEprctstbrOAC5E1kzchW7c6sRj1bc7suClm6haMR3bEpYjlay6Wj-bmIcN8kkpv84LrNJKfxcvRd_erNXIgBXCPY2wJ2W-32SCGAZmRVrThDqz0CspvxEsuY3hRuZWwC21wD2qI9rh1HLPrURQYsLWghBFnERc2TDtxa5bqpv_o_u4wiDhyY53mf6Oi373ZPnXeuc1mYeWWOnisY4iwt_dst2w
Content-Type: application/json
Content-Length: 46
Host: danhy-backend.hoanmy.com
Connection: keep-alive
Accept-Encoding: gzip, deflate, br
User-Agent: okhttp/4.9.2
{
  "typeVerify": "phone",
  "username": "0969000013"
}</t>
  </si>
  <si>
    <t>HTTP/1.1 200 
Date: Mon, 18 Aug 2025 08:37:49 GMT
Content-Type: application/json
Connection: keep-alive
CF-RAY: 9710176a1fd6dd3a-HKG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28
X-Kong-Proxy-Latency: 0
Via: kong/2.8.5
cf-cache-status: DYNAMIC
Strict-Transport-Security: max-age=15552000; includeSubDomains; preload
Server: cloudflare
alt-svc: h3=":443"; ma=86400
Content-Length: 4
true</t>
  </si>
  <si>
    <t>{_x000D_
  "typeVerify": "phone",_x000D_
  "username": "0969000013"_x000D_
}</t>
  </si>
  <si>
    <t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</si>
  <si>
    <t>Verify Change Username</t>
  </si>
  <si>
    <t>/caresbook2/auth/verifyChangeUsernameOTP</t>
  </si>
  <si>
    <t>POST /caresbook2/auth/verifyChangeUsernameOTP HTTP/1.1_x000D_
authorization: Bearer eyJhbGciOiJSUzI1NiIsInR5cCIgOiAiSldUIiwia2lkIiA6ICJiNmpqMHBaUGRCdF8xWmJ5YlRYUWgtVFlCczgwYmxjcHc1QURqMmZYeWdZIn0.eyJleHAiOjE3NTU4Njc3NzksImlhdCI6MTc1NTgzMTc3OSwianRpIjoib25ydHJvOmU0ZTg3NTMyLWQ5NjAtNGQ4NS05NDJkLTU0ZTk2OGM1NDA2MSIsImlzcyI6Imh0dHBzOi8vZGFuaHktYmFja2VuZC5ob2FubXkuY29tL2tleWNsb2FrL3JlYWxtcy9tb2JpbGUiLCJhdWQiOiJhY2NvdW50Iiwic3ViIjoiNTVhNjAwZDYtOWUxZC00ZDlmLThhZjMtMzE1NmU5NzhjZDBhIiwidHlwIjoiQmVhcmVyIiwiYXpwIjoiY2FyZWJvb2t2Mi1tYW5hZ2VtZW50Iiwic2lkIjoiMmE4NWRiNGQtNDEzYy00MGYyLTkxZjAtYjFkYTI0M2MwNT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TAwMDU5In0.F-Sf58oG1KRhE3qrilVdcdtjELJPbzb8Cuc3yS9puqfWJNl3BUt7EsVh-VmSJ12YPbQVItN6SJCGNXDkNKr_ERrcNK1VSJ4yen5U5UiqCsITe1dr9dYw5ONwaFhPgWmSEENfV95PyWp5eCth1UmkRaCCSIpJgOEq15G_CQL7ITlV3u-BwamzayyetWTP1e23ygSPIIGnyG5aGpOeKpOFJRJrRM-1X77ThhJRizRpbmpVZ6JKrUW6mHxfw8RWmfKGo5TNdWyljp07_0xMbKLrG06WVDUoCD6gHKFjdFyfeVlVNYdxhYENtGxhEvz8CbkPrTLs9kg24QUf2dXNJHeUDA_x000D_
Content-Type: application/json_x000D_
Content-Length: 63_x000D_
Host: danhy-backend.hoanmy.com_x000D_
Connection: keep-alive_x000D_
Accept-Encoding: gzip, deflate, br_x000D_
User-Agent: okhttp/4.9.2_x000D_
_x000D_
{_x000D_
  "typeVerify": "phone",_x000D_
  "username": "0969100059",_x000D_
  "token": "111111"_x000D_
}</t>
  </si>
  <si>
    <t>HTTP/1.1 200 _x000D_
Date: Fri, 22 Aug 2025 03:03:20 GMT_x000D_
Content-Type: application/json_x000D_
Connection: keep-alive_x000D_
CF-RAY: 972f22ed4ead1052-HKG_x000D_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74_x000D_
X-Kong-Proxy-Latency: 0_x000D_
Via: kong/2.8.5_x000D_
cf-cache-status: DYNAMIC_x000D_
Strict-Transport-Security: max-age=15552000; includeSubDomains; preload_x000D_
Server: cloudflare_x000D_
alt-svc: h3=":443"; ma=86400_x000D_
Content-Length: 82_x000D_
_x000D_
{_x000D_
  "other": null,_x000D_
  "data": null,_x000D_
  "message": "Đổi username thành công",_x000D_
  "status": false_x000D_
}</t>
  </si>
  <si>
    <t>{_x000D_
  "typeVerify": "phone",_x000D_
  "username": "0969100059",_x000D_
  "token": "111111"_x000D_
}</t>
  </si>
  <si>
    <t>{_x000D_
  "other": null,_x000D_
  "data": null,_x000D_
  "message": "Đổi username thành công",_x000D_
  "status": false_x000D_
}</t>
  </si>
  <si>
    <t>Group: Quên mật khẩu</t>
  </si>
  <si>
    <t>send / resend OTP</t>
  </si>
  <si>
    <t xml:space="preserve">/caresbook2/auth/sendOTP </t>
  </si>
  <si>
    <t xml:space="preserve">POST /caresbook2/auth/sendOTP HTTP/2_x000D_
Host: danhy-backend.hoanmy.com_x000D_
Content-Type: application/json_x000D_
Content-Length: 62_x000D_
Accept-Encoding: gzip, deflate, br_x000D_
User-Agent: okhttp/4.9.2_x000D_
_x000D_
{"username":"tho.huynh+0@techlabcorp.com","typeVerify":"mail"} </t>
  </si>
  <si>
    <t xml:space="preserve">HTTP/2 200 OK_x000D_
Date: Mon, 11 Aug 2025 10:23:59 GMT_x000D_
Content-Type: application/json_x000D_
Cf-Ray: 96d705499a4a8b5a-HKG_x000D_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14_x000D_
X-Kong-Proxy-Latency: 0_x000D_
Via: kong/2.8.5_x000D_
Cf-Cache-Status: DYNAMIC_x000D_
Strict-Transport-Security: max-age=15552000; includeSubDomains; preload_x000D_
Server: cloudflare_x000D_
Alt-Svc: h3=":443"; ma=86400_x000D_
_x000D_
true </t>
  </si>
  <si>
    <t xml:space="preserve">{_x000D_
    "typeVerify": "mail", _x000D_
    "username": "tho.huynh+0@techlabcorp.com"_x000D_
} </t>
  </si>
  <si>
    <t xml:space="preserve">______ REQUEST _______x000D_
GET Params_x000D_
_x000D_
_x000D_
POST Params_x000D_
JSON_x000D_
1. typeVerify | 2.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</si>
  <si>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Đặt lại mật khẩu</t>
  </si>
  <si>
    <t xml:space="preserve">/caresbook2/auth/changeForgotPassword </t>
  </si>
  <si>
    <t xml:space="preserve">POST /caresbook2/auth/changeForgotPassword HTTP/2_x000D_
Host: danhy-backend.hoanmy.com_x000D_
Content-Type: application/json_x000D_
Content-Length: 99_x000D_
Accept-Encoding: gzip, deflate, br_x000D_
User-Agent: okhttp/4.9.2_x000D_
_x000D_
{"typeVerify":"mail","username":"tho.huynh+0@techlabcorp.com","token":"673178","password":"222222"} </t>
  </si>
  <si>
    <t>HTTP/2 200 OK
Date: Mon, 11 Aug 2025 10:26:27 GMT
Content-Type: application/json
Cf-Ray: 96d708e8bf8e10aa-HKG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20
X-Kong-Proxy-Latency: 0
Via: kong/2.8.5
Cf-Cache-Status: DYNAMIC
Strict-Transport-Security: max-age=15552000; includeSubDomains; preload
Server: cloudflare
Alt-Svc: h3=":443"; ma=86400
true</t>
  </si>
  <si>
    <t xml:space="preserve">{_x000D_
    "password": "222222", _x000D_
    "token": "673178", _x000D_
    "typeVerify": "mail", _x000D_
    "username": "tho.huynh+0@techlabcorp.com"_x000D_
} </t>
  </si>
  <si>
    <t xml:space="preserve">______ REQUEST ______
GET Params
POST Params
JSON
1. typeVerify | 2. token | 3. password | 4. username | 
Headers
1. Host | 2. Content-Type | 3. Content-Length | 4. Accept-Encoding | 5. User-Agent | 
Cookies
______ RESPONSE ______
Params
text
true
Headers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</si>
  <si>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Group: Chấp nhận điều khoản quyền riêng tư</t>
  </si>
  <si>
    <t>privacyAndTerm</t>
  </si>
  <si>
    <t xml:space="preserve">/caresbook2/privacyAndTerm/master?pageNumber=1&amp;pageSize=10 </t>
  </si>
  <si>
    <t xml:space="preserve">POST /caresbook2/privacyAndTerm/master?pageNumber=1&amp;pageSize=10 HTTP/2_x000D_
Host: danhy-backend.hoanmy.com_x000D_
Content-Type: application/json_x000D_
Content-Length: 22_x000D_
Accept-Encoding: gzip, deflate, br_x000D_
User-Agent: okhttp/4.9.2_x000D_
_x000D_
{"status":"EFFECTIVE"} </t>
  </si>
  <si>
    <t xml:space="preserve">HTTP/2 200 OK_x000D_
Date: Mon, 11 Aug 2025 10:01:15 GMT_x000D_
Content-Type: application/json_x000D_
Cf-Ray: 96d6e400de9b033f-HKG_x000D_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1_x000D_
Via: kong/2.8.5_x000D_
Cf-Cache-Status: DYNAMIC_x000D_
Strict-Transport-Security: max-age=15552000; includeSubDomains; preload_x000D_
Server: cloudflare_x000D_
Alt-Svc: h3=":443"; ma=86400_x000D_
_x000D_
{"content":[],"totalElements":0,"totalPage":0} </t>
  </si>
  <si>
    <t xml:space="preserve">{_x000D_
    "status": "EFFECTIVE"_x000D_
} </t>
  </si>
  <si>
    <t xml:space="preserve">{_x000D_
    "content": [], _x000D_
    "totalElements": 0, _x000D_
    "totalPage": 0_x000D_
} </t>
  </si>
  <si>
    <t xml:space="preserve">______ REQUEST _______x000D_
GET Params_x000D_
1. pageNumber | 2. pageSize | _x000D_
_x000D_
POST Params_x000D_
JSON_x000D_
1. status | _x000D_
_x000D_
Headers_x000D_
1. Host | 2. Content-Type | 3. Content-Length | 4. Accept-Encoding | 5. User-Agent | _x000D_
_x000D_
Cookies_x000D_
_x000D_
_x000D_
_x000D_
______ RESPONSE _______x000D_
Params_x000D_
JSON_x000D_
1. totalPage | 2. totalElements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</si>
  <si>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Consent terms</t>
  </si>
  <si>
    <t xml:space="preserve">/caresbook2/log/consent </t>
  </si>
  <si>
    <t xml:space="preserve">POST /caresbook2/log/consent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149_x000D_
Accept-Encoding: gzip, deflate, br_x000D_
User-Agent: okhttp/4.9.2_x000D_
_x000D_
{"consentType":"TERMS_OF_USE","diaryInfo":"Đồng ý với điều khoản sử dụng vundefined","deviceId":"ff114faaf80a4878","status":"SUCCESS"} </t>
  </si>
  <si>
    <t xml:space="preserve">HTTP/2 201 Created_x000D_
Date: Mon, 11 Aug 2025 10:01:42 GMT_x000D_
Content-Type: application/json_x000D_
Cf-Ray: 96d6e4a30fc81067-HKG_x000D_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396_x000D_
X-Kong-Proxy-Latency: 1_x000D_
Via: kong/2.8.5_x000D_
Cf-Cache-Status: DYNAMIC_x000D_
Strict-Transport-Security: max-age=15552000; includeSubDomains; preload_x000D_
Server: cloudflare_x000D_
Alt-Svc: h3=":443"; ma=86400_x000D_
_x000D_
{"id":"6899bf851d1b423b0cdfe21b","dateTime":"2025-08-11T10:01:41.808+00:00","account":"huynhvanthok17081@gmail.com","consentType":"TERMS_OF_USE","diaryInfo":"Đồng ý với điều khoản sử dụng vundefined","deviceId":"ff114faaf80a4878","deviceName":null,"status":"SUCCESS","createdDate":"2025-08-11T10:01:41.808+00:00"} </t>
  </si>
  <si>
    <t xml:space="preserve">{_x000D_
    "consentType": "TERMS_OF_USE", _x000D_
    "deviceId": "ff114faaf80a4878", _x000D_
    "diaryInfo": "Đồng ý với điều khoản sử dụng vundefined", _x000D_
    "status": "SUCCESS"_x000D_
} </t>
  </si>
  <si>
    <t xml:space="preserve">{_x000D_
    "account": "huynhvanthok17081@gmail.com", _x000D_
    "consentType": "TERMS_OF_USE", _x000D_
    "createdDate": "2025-08-11T10:01:41.808+00:00", _x000D_
    "dateTime": "2025-08-11T10:01:41.808+00:00", _x000D_
    "deviceId": "ff114faaf80a4878", _x000D_
    "deviceName": null, _x000D_
    "diaryInfo": "Đồng ý với điều khoản sử dụng vundefined", _x000D_
    "id": "6899bf851d1b423b0cdfe21b", _x000D_
    "status": "SUCCESS"_x000D_
} </t>
  </si>
  <si>
    <t xml:space="preserve">______ REQUEST _______x000D_
GET Params_x000D_
_x000D_
_x000D_
POST Params_x000D_
JSON_x000D_
1. deviceId | 2. diaryInfo | 3. consentType | 4. status | _x000D_
_x000D_
Headers_x000D_
1. Host | 2. Authorization | 3. Content-Type | 4. Content-Length | 5. Accept-Encoding | 6. User-Agent | _x000D_
_x000D_
Cookies_x000D_
_x000D_
_x000D_
_x000D_
______ RESPONSE _______x000D_
Params_x000D_
JSON_x000D_
1. dateTime | 2. deviceId | 3. deviceName | 4. createdDate | 5. diaryInfo | 6. consentType | 7. id | 8. account | 9.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</si>
  <si>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r>
      <t>Consent privacy (</t>
    </r>
    <r>
      <rPr>
        <b/>
        <sz val="10"/>
        <color theme="1"/>
        <rFont val="Arial"/>
        <family val="2"/>
      </rPr>
      <t>Duplicate #30</t>
    </r>
    <r>
      <rPr>
        <sz val="10"/>
        <color theme="1"/>
        <rFont val="Arial"/>
        <family val="2"/>
      </rPr>
      <t>)</t>
    </r>
  </si>
  <si>
    <t xml:space="preserve">POST /caresbook2/log/consent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155_x000D_
Accept-Encoding: gzip, deflate, br_x000D_
User-Agent: okhttp/4.9.2_x000D_
_x000D_
{"consentType":"PRIVACY_POLICY","diaryInfo":"Đồng ý với chính sách quyền riêng tư vundefined","deviceId":"ff114faaf80a4878","status":"SUCCESS"} </t>
  </si>
  <si>
    <t xml:space="preserve">HTTP/2 201 Created_x000D_
Date: Mon, 11 Aug 2025 10:01:41 GMT_x000D_
Content-Type: application/json_x000D_
Cf-Ray: 96d6e4a31fd01067-HKG_x000D_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196_x000D_
X-Kong-Proxy-Latency: 0_x000D_
Via: kong/2.8.5_x000D_
Cf-Cache-Status: DYNAMIC_x000D_
Strict-Transport-Security: max-age=15552000; includeSubDomains; preload_x000D_
Server: cloudflare_x000D_
Alt-Svc: h3=":443"; ma=86400_x000D_
_x000D_
{"id":"6899bf851d1b423b0cdfe21c","dateTime":"2025-08-11T10:01:41.808+00:00","account":"huynhvanthok17081@gmail.com","consentType":"PRIVACY_POLICY","diaryInfo":"Đồng ý với chính sách quyền riêng tư vundefined","deviceId":"ff114faaf80a4878","deviceName":null,"status":"SUCCESS","createdDate":"2025-08-11T10:01:41.808+00:00"} </t>
  </si>
  <si>
    <t xml:space="preserve">{_x000D_
    "consentType": "PRIVACY_POLICY", _x000D_
    "deviceId": "ff114faaf80a4878", _x000D_
    "diaryInfo": "Đồng ý với chính sách quyền riêng tư vundefined", _x000D_
    "status": "SUCCESS"_x000D_
} </t>
  </si>
  <si>
    <t xml:space="preserve">{_x000D_
    "account": "huynhvanthok17081@gmail.com", _x000D_
    "consentType": "PRIVACY_POLICY", _x000D_
    "createdDate": "2025-08-11T10:01:41.808+00:00", _x000D_
    "dateTime": "2025-08-11T10:01:41.808+00:00", _x000D_
    "deviceId": "ff114faaf80a4878", _x000D_
    "deviceName": null, _x000D_
    "diaryInfo": "Đồng ý với chính sách quyền riêng tư vundefined", _x000D_
    "id": "6899bf851d1b423b0cdfe21c", _x000D_
    "status": "SUCCESS"_x000D_
} </t>
  </si>
  <si>
    <r>
      <t xml:space="preserve">Update user </t>
    </r>
    <r>
      <rPr>
        <b/>
        <sz val="10"/>
        <color theme="1"/>
        <rFont val="Arial"/>
        <family val="2"/>
      </rPr>
      <t>(Duplicate #21)</t>
    </r>
  </si>
  <si>
    <t xml:space="preserve">/caresbook2/user/update?ownerId=6899b3406702244163299b29&amp;userId=6899b3406702244163299b2a </t>
  </si>
  <si>
    <t xml:space="preserve">POST /caresbook2/user/update?ownerId=6899b3406702244163299b29&amp;userId=6899b3406702244163299b2a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517_x000D_
Accept-Encoding: gzip, deflate, br_x000D_
User-Agent: okhttp/4.9.2_x000D_
_x000D_
{"avatar":"","ttinUser":{"id":"6899b3406702244163299b2a","hoTen":"","ngaySinh":0,"maGioiTinh":null,"passport":null,"wardid":null,"wardname":"","cityid":null,"cityname":"","fullAddress":"","maBaoHiemYTe":"","ownerId":"6899b3406702244163299b29","maMoiQuanHe":"KO_XAC_DINH","soDienThoai":null,"email":"huynhvanthok17081@gmail.com","diaChi":null,"hinhAnh":null,"noiKCBBD":null,"validFrom":null,"valid5Years":null,"maBN":null,"mpi":null,"cmnd":null,"requestMPI":false,"macskcb":null,"CMND":null,"MPI":null,"MACSKCB":null}} </t>
  </si>
  <si>
    <t xml:space="preserve">HTTP/2 200 OK_x000D_
Date: Mon, 11 Aug 2025 10:01:41 GMT_x000D_
Content-Type: application/json_x000D_
Cf-Ray: 96d6e4a31fcd1067-HKG_x000D_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26_x000D_
X-Kong-Proxy-Latency: 0_x000D_
Via: kong/2.8.5_x000D_
Cf-Cache-Status: DYNAMIC_x000D_
Strict-Transport-Security: max-age=15552000; includeSubDomains; preload_x000D_
Server: cloudflare_x000D_
Alt-Svc: h3=":443"; ma=86400_x000D_
_x000D_
{"id":"6899b3406702244163299b2a","hoTen":"","ngaySinh":0,"maGioiTinh":null,"passport":null,"wardid":null,"wardname":"","cityid":null,"cityname":"","fullAddress":"","maBaoHiemYTe":"","ownerId":"6899b3406702244163299b29","maMoiQuanHe":"KO_XAC_DINH","soDienThoai":null,"email":"huynhvanthok17081@gmail.com","diaChi":null,"hinhAnh":null,"noiKCBBD":null,"validFrom":null,"valid5Years":null,"maBN":null,"privacyId":null,"termId":null,"mpi":null,"requestMPI":false,"cmnd":null,"macskcb":null,"CMND":null,"MPI":null,"MACSKCB":null} </t>
  </si>
  <si>
    <t xml:space="preserve">{_x000D_
    "avatar": "", _x000D_
    "ttinUser": {_x000D_
        "CMND": null, _x000D_
        "MACSKCB": null, _x000D_
        "MPI": null, _x000D_
        "cityid": null, _x000D_
        "cityname": "", _x000D_
        "cmnd": null, _x000D_
        "diaChi": null, _x000D_
        "email": "huynhvanthok17081@gmail.com", _x000D_
        "fullAddress": "", _x000D_
        "hinhAnh": null, _x000D_
        "hoTen": "", _x000D_
        "id": "6899b3406702244163299b2a", _x000D_
        "maBN": null, _x000D_
        "maBaoHiemYTe": "", _x000D_
        "maGioiTinh": null, _x000D_
        "maMoiQuanHe": "KO_XAC_DINH", _x000D_
        "macskcb": null, _x000D_
        "mpi": null, _x000D_
        "ngaySinh": 0, _x000D_
        "noiKCBBD": null, _x000D_
        "ownerId": "6899b3406702244163299b29", _x000D_
        "passport": null, _x000D_
        "requestMPI": false, _x000D_
        "soDienThoai": null, _x000D_
        "valid5Years": null, _x000D_
        "validFrom": null, _x000D_
        "wardid": null, _x000D_
        "wardname": ""_x000D_
    }_x000D_
} </t>
  </si>
  <si>
    <t xml:space="preserve">{_x000D_
    "CMND": null, _x000D_
    "MACSKCB": null, _x000D_
    "MPI": null, _x000D_
    "cityid": null, _x000D_
    "cityname": "", _x000D_
    "cmnd": null, _x000D_
    "diaChi": null, _x000D_
    "email": "huynhvanthok17081@gmail.com", _x000D_
    "fullAddress": "", _x000D_
    "hinhAnh": null, _x000D_
    "hoTen": "", _x000D_
    "id": "6899b3406702244163299b2a", _x000D_
    "maBN": null, _x000D_
    "maBaoHiemYTe": "", _x000D_
    "maGioiTinh": null, _x000D_
    "maMoiQuanHe": "KO_XAC_DINH", _x000D_
    "macskcb": null, _x000D_
    "mpi": null, _x000D_
    "ngaySinh": 0, _x000D_
    "noiKCBBD": null, _x000D_
    "ownerId": "6899b3406702244163299b29", _x000D_
    "passport": null, _x000D_
    "privacyId": null, _x000D_
    "requestMPI": false, _x000D_
    "soDienThoai": null, _x000D_
    "termId": null, _x000D_
    "valid5Years": null, _x000D_
    "validFrom": null, _x000D_
    "wardid": null, _x000D_
    "wardname": ""_x000D_
} </t>
  </si>
  <si>
    <t xml:space="preserve">______ REQUEST _______x000D_
GET Params_x000D_
1. ownerId | 2. userId | _x000D_
_x000D_
POST Params_x000D_
JSON_x000D_
1. ttinUser_id | 2. ttinUser_hinhAnh | 3. ttinUser_ngaySinh | 4. ttinUser_fullAddress | 5. ttinUser_maBN | 6. ttinUser_cmnd | 7. ttinUser_mpi | 8. ttinUser_cityname | 9. ttinUser_wardid | 10. ttinUser_ownerId | 11. ttinUser_cityid | 12. ttinUser_maMoiQuanHe | 13. ttinUser_hoTen | 14. ttinUser_valid5Years | 15. ttinUser_requestMPI | 16. ttinUser_passport | 17. ttinUser_maBaoHiemYTe | 18. avatar | 19. ttinUser_diaChi | 20. ttinUser_macskcb | 21. ttinUser_soDienThoai | 22. ttinUser_email | 23. ttinUser_wardname | 24. ttinUser_noiKCBBD | 25. ttinUser_MACSKCB | 26. ttinUser_maGioiTinh | 27. ttinUser_MPI | 28. ttinUser_validFrom | 29. ttinUser_CMND | _x000D_
_x000D_
Headers_x000D_
1. Host | 2. Authorization | 3. Content-Type | 4. Content-Length | 5. Accept-Encoding | 6. User-Agent | _x000D_
_x000D_
Cookies_x000D_
_x000D_
_x000D_
_x000D_
______ RESPONSE _______x000D_
Params_x000D_
JSON_x000D_
1. privacyId | 2. MPI | 3. wardid | 4. validFrom | 5. ownerId | 6. cmnd | 7. maMoiQuanHe | 8. maGioiTinh | 9. diaChi | 10. termId | 11. hinhAnh | 12. maBN | 13. passport | 14. ngaySinh | 15. id | 16. email | 17. maBaoHiemYTe | 18. soDienThoai | 19. wardname | 20. requestMPI | 21. noiKCBBD | 22. cityname | 23. mpi | 24. MACSKCB | 25. cityid | 26. macskcb | 27. valid5Years | 28. fullAddress | 29. hoTen | 30. CMND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</si>
  <si>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Group: Liên kết hồ sơ y tế</t>
  </si>
  <si>
    <t>Hồ sơ -&gt; Hồ sơ khám chưa bệnh</t>
  </si>
  <si>
    <t>List CSKCB</t>
  </si>
  <si>
    <t>/caresbook2/cskcb/listDetail</t>
  </si>
  <si>
    <t xml:space="preserve">GET /caresbook2/cskcb/listDetail HTTP/1.1_x000D_
content-type: application/json_x000D_
Host: danhy-backend.hoanmy.com_x000D_
Connection: keep-alive_x000D_
Accept-Encoding: gzip, deflate, br_x000D_
User-Agent: okhttp/4.9.2_x000D_
_x000D_
</t>
  </si>
  <si>
    <t>HTTP/1.1 200 _x000D_
Date: Thu, 14 Aug 2025 03:02:29 GMT_x000D_
Content-Type: application/json_x000D_
Connection: keep-alive_x000D_
CF-RAY: 96ed36b28fbb094a-HKG_x000D_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3_x000D_
X-Kong-Proxy-Latency: 0_x000D_
Via: kong/2.8.5_x000D_
cf-cache-status: DYNAMIC_x000D_
Strict-Transport-Security: max-age=15552000; includeSubDomains; preload_x000D_
speculation-rules: "/cdn-cgi/speculation"_x000D_
Server: cloudflare_x000D_
alt-svc: h3=":443"; ma=86400_x000D_
Content-Length: 1879_x000D_
_x000D_
[{"id":"67ce588a7232e428a537bc4d","stt":null,"maCSKCB":"79071","soGiayPhep":null,"ngayCap":null,"chuyenKhoa":null,"nguoiChiuTrachNhiemChuyenMon":null,"bacSiNuocNgoai":"","diemXepHang":"3.0","soDienThoai":null,"email":"dinhchien2112@gmail.com","website":null,"diaChi":"60-60A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t>
  </si>
  <si>
    <t>[{"id":"67ce588a7232e428a537bc4d","stt":null,"maCSKCB":"79071","soGiayPhep":null,"ngayCap":null,"chuyenKhoa":null,"nguoiChiuTrachNhiemChuyenMon":null,"bacSiNuocNgoai":"","diemXepHang":"3.0","soDienThoai":null,"email":"dinhchien2112@gmail.com","website":null,"diaChi":"60-60A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t>
  </si>
  <si>
    <t xml:space="preserve">______ REQUEST _______x000D_
GET Params_x000D_
_x000D_
POST Params_x000D_
_x000D_
HEADERS_x000D_
1. content-type | 2. Host | 3. Connection | 4. Accept-Encoding | 5.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</si>
  <si>
    <t>Check Patient</t>
  </si>
  <si>
    <t>/caresbook2/user/checkPatient</t>
  </si>
  <si>
    <t>POST /caresbook2/user/checkPatient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157_x000D_
Host: danhy-backend.hoanmy.com_x000D_
Connection: keep-alive_x000D_
Accept-Encoding: gzip, deflate, br_x000D_
User-Agent: okhttp/4.9.2_x000D_
_x000D_
{_x000D_
  "code": null,_x000D_
  "patientId": "250004203",_x000D_
  "unitCode": "79071",_x000D_
  "hoTen": "Nguyễn Bảo An",_x000D_
  "ownerId": "689c120e01db817574c8dde1",_x000D_
  "userId": "689c120e01db817574c8dde2"_x000D_
}</t>
  </si>
  <si>
    <t>HTTP/1.1 200 _x000D_
Date: Thu, 14 Aug 2025 03:13:40 GMT_x000D_
Content-Type: application/json_x000D_
Connection: keep-alive_x000D_
CF-RAY: 96ed4711bd838b6b-HKG_x000D_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402_x000D_
X-Kong-Proxy-Latency: 0_x000D_
Via: kong/2.8.5_x000D_
cf-cache-status: DYNAMIC_x000D_
Strict-Transport-Security: max-age=15552000; includeSubDomains; preload_x000D_
Server: cloudflare_x000D_
alt-svc: h3=":443"; ma=86400_x000D_
Content-Length: 206_x000D_
_x000D_
{_x000D_
  "soDienThoai": "0987654321",_x000D_
  "maCSKCB": null,_x000D_
  "maBN": "250004203",_x000D_
  "hoTenBN": "NGUYỄN BAO AN",_x000D_
  "tenCSKCB": "Bệnh viện Hoàn Mỹ Sài Gòn",_x000D_
  "mpi": null,_x000D_
  "warning": "PATIENT_NEED_OTP",_x000D_
  "exists": true,_x000D_
  "userId": null_x000D_
}</t>
  </si>
  <si>
    <t>{_x000D_
  "code": null,_x000D_
  "patientId": "250004203",_x000D_
  "unitCode": "79071",_x000D_
  "hoTen": "Nguyễn Bảo An",_x000D_
  "ownerId": "689c120e01db817574c8dde1",_x000D_
  "userId": "689c120e01db817574c8dde2"_x000D_
}</t>
  </si>
  <si>
    <t>{_x000D_
  "soDienThoai": "0987654321",_x000D_
  "maCSKCB": null,_x000D_
  "maBN": "250004203",_x000D_
  "hoTenBN": "NGUYỄN BAO AN",_x000D_
  "tenCSKCB": "Bệnh viện Hoàn Mỹ Sài Gòn",_x000D_
  "mpi": null,_x000D_
  "warning": "PATIENT_NEED_OTP",_x000D_
  "exists": true,_x000D_
  "userId": null_x000D_
}</t>
  </si>
  <si>
    <t>request OTP</t>
  </si>
  <si>
    <t>/caresbook2/auth/requestOTP</t>
  </si>
  <si>
    <t>POST /caresbook2/auth/requestOTP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171_x000D_
Host: danhy-backend.hoanmy.com_x000D_
Connection: keep-alive_x000D_
Accept-Encoding: gzip, deflate, br_x000D_
User-Agent: okhttp/4.9.2_x000D_
_x000D_
{_x000D_
  "patientId": "250004203",_x000D_
  "hoTen": "Nguyễn Bảo An",_x000D_
  "ownerId": "689c120e01db817574c8dde1",_x000D_
  "typeVerify": "phone",_x000D_
  "userId": "689c120e01db817574c8dde2",_x000D_
  "username": "0987654321"_x000D_
}</t>
  </si>
  <si>
    <t>HTTP/1.1 200 _x000D_
Date: Thu, 14 Aug 2025 03:14:09 GMT_x000D_
Content-Type: application/json_x000D_
Connection: keep-alive_x000D_
CF-RAY: 96ed47c91d1604cc-HKG_x000D_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23_x000D_
X-Kong-Proxy-Latency: 0_x000D_
Via: kong/2.8.5_x000D_
cf-cache-status: DYNAMIC_x000D_
Strict-Transport-Security: max-age=15552000; includeSubDomains; preload_x000D_
Server: cloudflare_x000D_
alt-svc: h3=":443"; ma=86400_x000D_
Content-Length: 4_x000D_
_x000D_
true</t>
  </si>
  <si>
    <t>{
  "patientId": "250004203",
  "hoTen": "Nguyễn Bảo An",
  "ownerId": "689c120e01db817574c8dde1",
  "typeVerify": "phone",
  "userId": "689c120e01db817574c8dde2",
  "username": "0987654321"
}</t>
  </si>
  <si>
    <t>/caresbook2/auth/verifiedOTPMPIRequest</t>
  </si>
  <si>
    <t>POST /caresbook2/auth/verifiedOTPMPIRequest HTTP/1.1_x000D_
Content-Type: application/json_x000D_
Content-Length: 188_x000D_
Host: danhy-backend.hoanmy.com_x000D_
Connection: keep-alive_x000D_
Accept-Encoding: gzip, deflate, br_x000D_
User-Agent: okhttp/4.9.2_x000D_
_x000D_
{_x000D_
  "patientId": "250004203",_x000D_
  "hoTen": "Nguyễn Bảo An",_x000D_
  "ownerId": "689c120e01db817574c8dde1",_x000D_
  "typeVerify": "phone",_x000D_
  "userId": "689c120e01db817574c8dde2",_x000D_
  "username": "0987654321",_x000D_
  "token": "111111"_x000D_
}</t>
  </si>
  <si>
    <t>HTTP/1.1 200 
Date: Thu, 14 Aug 2025 03:14:57 GMT
Content-Type: application/json
Connection: keep-alive
CF-RAY: 96ed48f2ec8be2f2-HKG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42
X-Kong-Proxy-Latency: 0
Via: kong/2.8.5
cf-cache-status: DYNAMIC
Strict-Transport-Security: max-age=15552000; includeSubDomains; preload
Server: cloudflare
alt-svc: h3=":443"; ma=86400
Content-Length: 78
{
  "other": null,
  "data": "689c120e01db817574c8dde2",
  "message": null,
  "status": false
}</t>
  </si>
  <si>
    <t>{
  "patientId": "250004203",
  "hoTen": "Nguyễn Bảo An",
  "ownerId": "689c120e01db817574c8dde1",
  "typeVerify": "phone",
  "userId": "689c120e01db817574c8dde2",
  "username": "0987654321",
  "token": "111111"
}</t>
  </si>
  <si>
    <t>{_x000D_
  "other": null,_x000D_
  "data": "689c120e01db817574c8dde2",_x000D_
  "message": null,_x000D_
  "status": false_x000D_
}</t>
  </si>
  <si>
    <t xml:space="preserve">______ REQUEST _______x000D_
GET Params_x000D_
_x000D_
POST Params_x000D_
_x000D_
HEADERS_x000D_
1. Content-Type | 2. Content-Length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</si>
  <si>
    <t>Get Year Of Examination</t>
  </si>
  <si>
    <t>/forhis/hskcb/caresbook/getYearsOfExamination</t>
  </si>
  <si>
    <t>POST /forhis/hskcb/caresbook/getYearsOfExamination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19_x000D_
Host: danhy-backend.hoanmy.com_x000D_
Connection: keep-alive_x000D_
Accept-Encoding: gzip, deflate, br_x000D_
User-Agent: okhttp/4.9.2_x000D_
_x000D_
{"mpi": "250004203"}</t>
  </si>
  <si>
    <t>HTTP/1.1 200 _x000D_
Date: Thu, 14 Aug 2025 03:15:12 GMT_x000D_
Content-Type: application/json_x000D_
Connection: keep-alive_x000D_
CF-RAY: 96ed494f6c47e2f2-HKG_x000D_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315_x000D_
X-Kong-Proxy-Latency: 0_x000D_
Via: kong/2.8.5_x000D_
cf-cache-status: DYNAMIC_x000D_
Strict-Transport-Security: max-age=15552000; includeSubDomains; preload_x000D_
Server: cloudflare_x000D_
alt-svc: h3=":443"; ma=86400_x000D_
Content-Length: 8_x000D_
_x000D_
["2025"]</t>
  </si>
  <si>
    <t>{"mpi": "250004203"}</t>
  </si>
  <si>
    <t>["2025"]</t>
  </si>
  <si>
    <t>Get Examination</t>
  </si>
  <si>
    <t>/forhis/hskcb/caresbook/getExaminations</t>
  </si>
  <si>
    <t>POST /forhis/hskcb/caresbook/getExaminations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165_x000D_
Host: danhy-backend.hoanmy.com_x000D_
Connection: keep-alive_x000D_
Accept-Encoding: gzip, deflate, br_x000D_
User-Agent: okhttp/4.9.2_x000D_
_x000D_
{_x000D_
  "maCSKCB": "79071",_x000D_
  "mpi": "250004203",_x000D_
  "pageSize": 10,_x000D_
  "page": 0,_x000D_
  "searchKey": "",_x000D_
  "ownerId": "689c120e01db817574c8dde1",_x000D_
  "userId": "689c120e01db817574c8dde2",_x000D_
  "years": ["2025"]_x000D_
}</t>
  </si>
  <si>
    <t>HTTP/1.1 200 _x000D_
Date: Thu, 14 Aug 2025 03:15:17 GMT_x000D_
Content-Type: application/json_x000D_
Connection: keep-alive_x000D_
CF-RAY: 96ed49710b97e2f2-HKG_x000D_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415_x000D_
X-Kong-Proxy-Latency: 0_x000D_
Via: kong/2.8.5_x000D_
cf-cache-status: DYNAMIC_x000D_
Strict-Transport-Security: max-age=15552000; includeSubDomains; preload_x000D_
Server: cloudflare_x000D_
alt-svc: h3=":443"; ma=86400_x000D_
Content-Length: 435_x000D_
_x000D_
{_x000D_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t>
  </si>
  <si>
    <t>{_x000D_
  "maCSKCB": "79071",_x000D_
  "mpi": "250004203",_x000D_
  "pageSize": 10,_x000D_
  "page": 0,_x000D_
  "searchKey": "",_x000D_
  "ownerId": "689c120e01db817574c8dde1",_x000D_
  "userId": "689c120e01db817574c8dde2",_x000D_
  "years": ["2025"]_x000D_
}</t>
  </si>
  <si>
    <t>{
  "amount": 1,
  "totalPage": 1,
  "page": 0,
  "list": [{
    "tenDichVu": "Khám Da Liễu",
    "maCSKCB": "79071",
    "tiepNhanId": 227375,
    "bhytChiTra": null,
    "ngayVao": "05/26/2025 14:59:07",
    "tenPhongBan": null,
    "ngayRa": "05/26/2025 14:59:07",
    "benhNhanThanhToan": null,
    "thanhTienDoanhThu": null,
    "maPhongBan": null,
    "namKham": "2025",
    "bacSiKhamId": 0,
    "bacSiKham": "HMC-Phan Văn Mai",
    "khamBenhId": 258062,
    "maIcd": "E50.0",
    "chanDoan": "Thiếu vitamin A có khô kết mạc"
  }]
}</t>
  </si>
  <si>
    <t>Hồ sơ -&gt; Hồ sơ khám chưa bệnh -&gt; CCCD</t>
  </si>
  <si>
    <t>Check Patient(CCCD)</t>
  </si>
  <si>
    <t>/caresbook2/user/checkPatientCCCD</t>
  </si>
  <si>
    <t>POST /caresbook2/user/checkPatientCCCD HTTP/1.1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
Content-Type: application/json
Content-Length: 184
Host: danhy-backend.hoanmy.com
Connection: keep-alive
Accept-Encoding: gzip, deflate, br
User-Agent: okhttp/4.9.2
{
  "code": "072202001234",
  "patientId": null,
  "unitCode": "79071",
  "ngaySinh": "14/08/2011",
  "hoTen": "Nguyễn Bảo An",
  "ownerId": "689c120e01db817574c8dde1",
  "userId": "689c120e01db817574c8dde2"
}</t>
  </si>
  <si>
    <t>HTTP/1.1 200 _x000D_
Date: Thu, 14 Aug 2025 03:39:35 GMT_x000D_
Content-Type: application/json_x000D_
Connection: keep-alive_x000D_
CF-RAY: 96ed6d0be8d306fc-HKG_x000D_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214_x000D_
X-Kong-Proxy-Latency: 1_x000D_
Via: kong/2.8.5_x000D_
cf-cache-status: DYNAMIC_x000D_
Strict-Transport-Security: max-age=15552000; includeSubDomains; preload_x000D_
Server: cloudflare_x000D_
alt-svc: h3=":443"; ma=86400_x000D_
Content-Length: 148_x000D_
_x000D_
{_x000D_
  "soDienThoai": null,_x000D_
  "maCSKCB": null,_x000D_
  "maBN": null,_x000D_
  "hoTenBN": null,_x000D_
  "tenCSKCB": null,_x000D_
  "mpi": null,_x000D_
  "warning": "PATIENT_NOT_FOUND",_x000D_
  "exists": false,_x000D_
  "userId": null_x000D_
}</t>
  </si>
  <si>
    <t>{_x000D_
  "code": "072202001234",_x000D_
  "patientId": null,_x000D_
  "unitCode": "79071",_x000D_
  "ngaySinh": "14/08/2011",_x000D_
  "hoTen": "Nguyễn Bảo An",_x000D_
  "ownerId": "689c120e01db817574c8dde1",_x000D_
  "userId": "689c120e01db817574c8dde2"_x000D_
}</t>
  </si>
  <si>
    <t>{_x000D_
  "soDienThoai": null,_x000D_
  "maCSKCB": null,_x000D_
  "maBN": null,_x000D_
  "hoTenBN": null,_x000D_
  "tenCSKCB": null,_x000D_
  "mpi": null,_x000D_
  "warning": "PATIENT_NOT_FOUND",_x000D_
  "exists": false,_x000D_
  "userId": null_x000D_
}</t>
  </si>
  <si>
    <t>Hồ sơ -&gt; Hồ sơ khám chưa bệnh -&gt; BHYT</t>
  </si>
  <si>
    <t>Check Patient(BHYT)</t>
  </si>
  <si>
    <t>/caresbook2/user/checkPatientBHYT</t>
  </si>
  <si>
    <t>POST /caresbook2/user/checkPatientBHYT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187_x000D_
Host: danhy-backend.hoanmy.com_x000D_
Connection: keep-alive_x000D_
Accept-Encoding: gzip, deflate, br_x000D_
User-Agent: okhttp/4.9.2_x000D_
_x000D_
{_x000D_
  "code": "231231231231231",_x000D_
  "patientId": null,_x000D_
  "unitCode": "79071",_x000D_
  "ngaySinh": "14/08/2011",_x000D_
  "hoTen": "Nguyễn Bảo An",_x000D_
  "ownerId": "689c120e01db817574c8dde1",_x000D_
  "userId": "689c120e01db817574c8dde2"_x000D_
}</t>
  </si>
  <si>
    <t>HTTP/1.1 200 _x000D_
Date: Thu, 14 Aug 2025 03:40:06 GMT_x000D_
Content-Type: application/json_x000D_
Connection: keep-alive_x000D_
CF-RAY: 96ed6dc88862094e-HKG_x000D_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503_x000D_
X-Kong-Proxy-Latency: 1_x000D_
Via: kong/2.8.5_x000D_
cf-cache-status: DYNAMIC_x000D_
Strict-Transport-Security: max-age=15552000; includeSubDomains; preload_x000D_
Server: cloudflare_x000D_
alt-svc: h3=":443"; ma=86400_x000D_
Content-Length: 148_x000D_
_x000D_
{_x000D_
  "soDienThoai": null,_x000D_
  "maCSKCB": null,_x000D_
  "maBN": null,_x000D_
  "hoTenBN": null,_x000D_
  "tenCSKCB": null,_x000D_
  "mpi": null,_x000D_
  "warning": "PATIENT_NOT_FOUND",_x000D_
  "exists": false,_x000D_
  "userId": null_x000D_
}</t>
  </si>
  <si>
    <t>{_x000D_
  "code": "231231231231231",_x000D_
  "patientId": null,_x000D_
  "unitCode": "79071",_x000D_
  "ngaySinh": "14/08/2011",_x000D_
  "hoTen": "Nguyễn Bảo An",_x000D_
  "ownerId": "689c120e01db817574c8dde1",_x000D_
  "userId": "689c120e01db817574c8dde2"_x000D_
}</t>
  </si>
  <si>
    <t>Group: Đăng nhập và bảo mật &gt; Đổi mật khẩu</t>
  </si>
  <si>
    <t>Đăng nhập và bảo mật &gt; Đổi mật khẩu</t>
  </si>
  <si>
    <t>Tiện ích &gt; Đăng nhập và bảo mật &gt; Đổi mật khẩu</t>
  </si>
  <si>
    <t xml:space="preserve">/caresbook2/user/changePass </t>
  </si>
  <si>
    <t xml:space="preserve">POST /caresbook2/user/changePass HTTP/2_x000D_
Host: danhy-backend.hoanmy.com_x000D_
Authorization: Bearer eyJhbGciOiJSUzI1NiIsInR5cCIgOiAiSldUIiwia2lkIiA6ICJiNmpqMHBaUGRCdF8xWmJ5YlRYUWgtVFlCczgwYmxjcHc1QURqMmZYeWdZIn0.eyJleHAiOjE3NTUxMDQwNjgsImlhdCI6MTc1NTA2ODA2OCwianRpIjoib25ydHJvOjA4MzZkZGMxLWI3ZDMtNDk2ZC05ZGJiLTg2YWIyYThhZjBiMSIsImlzcyI6Imh0dHBzOi8vZGFuaHktYmFja2VuZC5ob2FubXkuY29tL2tleWNsb2FrL3JlYWxtcy9tb2JpbGUiLCJhdWQiOiJhY2NvdW50Iiwic3ViIjoiZDBkYjRhYjQtZDdiZC00MTNlLTk0YjgtZWU4ZjdmMTI1OTRmIiwidHlwIjoiQmVhcmVyIiwiYXpwIjoiY2FyZWJvb2t2Mi1tYW5hZ2VtZW50Iiwic2lkIjoiOTgwYmMxNTEtYWVjYi00MGI5LWI0OGMtNTVmODUwYjY5Mzdm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c3In0.kRUQKxX-GC9QvNxtzrvtzBTYwB7U8Qjds1h0XejAq32pa-hyzLJvsmlpqlxf6GRgfXL2qwcEqTiXashRZLVDsvehCkT_hB5eQEcp-3YgL-UaRAEY3QHSO_Lj4XFTEFYYB1vxE5ttRSOOkJN_i5UWutNi2e76dOPQ4vCwfoUN83nF86tmqCpOEl22FVLdoKKasCodpipRkB6_v1Clg_EVw26i44yA1P_qtcJoEiicJiaXoWeh_qsLULO4SQeH7tpi7I5CYsszSCgLxkVIUaeTcSPiFf4FK_VTTNppACed2FFEAbDSHhcSE_geS9PfckaQQkvi6gFSfhJtc5qVKmMZMw_x000D_
Content-Type: application/json_x000D_
Content-Length: 74_x000D_
Accept-Encoding: gzip, deflate, br_x000D_
User-Agent: okhttp/4.9.2_x000D_
_x000D_
{"ownerId":"689c34a3e1388140fef4cd0c","oldPassword":"2","newPassword":"1"} </t>
  </si>
  <si>
    <t xml:space="preserve">HTTP/2 200 OK_x000D_
Date: Wed, 13 Aug 2025 06:55:54 GMT_x000D_
Content-Type: application/json_x000D_
Cf-Ray: 96e64f38f825e903-HKG_x000D_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306_x000D_
X-Kong-Proxy-Latency: 0_x000D_
Via: kong/2.8.5_x000D_
Cf-Cache-Status: DYNAMIC_x000D_
Strict-Transport-Security: max-age=15552000; includeSubDomains; preload_x000D_
Server: cloudflare_x000D_
Alt-Svc: h3=":443"; ma=86400_x000D_
_x000D_
true </t>
  </si>
  <si>
    <t xml:space="preserve">{_x000D_
    "newPassword": "1", _x000D_
    "oldPassword": "2", _x000D_
    "ownerId": "689c34a3e1388140fef4cd0c"_x000D_
} </t>
  </si>
  <si>
    <t xml:space="preserve">______ REQUEST _______x000D_
GET Params_x000D_
_x000D_
_x000D_
POST Params_x000D_
JSON_x000D_
1. oldPassword | 2. newPassword | 3. ownerId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</si>
  <si>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Group: Đăng nhập và bảo mật &gt; Đăng nhập bằng sinh trắc học</t>
  </si>
  <si>
    <t>Đăng nhập và bảo mật &gt; Đăng nhập bằng sinh trắc học</t>
  </si>
  <si>
    <t>Tiện ích &gt; Đăng nhập và bảo mật &gt; Đăng nhập bằng sinh trắc học</t>
  </si>
  <si>
    <t>view</t>
  </si>
  <si>
    <t xml:space="preserve">/caresbook2/biometric?ownerId=6895a3abd65841414b714eba&amp;deviceId=ff114faaf80a4878 </t>
  </si>
  <si>
    <t xml:space="preserve">GET /caresbook2/biometric?ownerId=6895a3abd65841414b714eba&amp;deviceId=ff114faaf80a4878 HTTP/2_x000D_
Host: danhy-backend.hoanmy.com_x000D_
Content-Type: application/json_x000D_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Accept-Encoding: gzip, deflate, br_x000D_
User-Agent: okhttp/4.9.2_x000D_
_x000D_
 </t>
  </si>
  <si>
    <t xml:space="preserve">HTTP/2 200 OK_x000D_
Date: Thu, 14 Aug 2025 08:12:56 GMT_x000D_
Content-Type: application/json_x000D_
Cf-Ray: 96eefd71fe3b0449-HKG_x000D_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0_x000D_
Via: kong/2.8.5_x000D_
Cf-Cache-Status: DYNAMIC_x000D_
Strict-Transport-Security: max-age=15552000; includeSubDomains; preload_x000D_
Speculation-Rules: "/cdn-cgi/speculation"_x000D_
Server: cloudflare_x000D_
Alt-Svc: h3=":443"; ma=86400_x000D_
_x000D_
{"_id":null,"userName":"0123456789","createdAt":0,"updatedAt":0,"status":false,"deviceId":"ff114faaf80a4878","examAuthStt":false} </t>
  </si>
  <si>
    <t xml:space="preserve">{_x000D_
    "_id": null, _x000D_
    "createdAt": 0, _x000D_
    "deviceId": "ff114faaf80a4878", _x000D_
    "examAuthStt": false, _x000D_
    "status": false, _x000D_
    "updatedAt": 0, _x000D_
    "userName": "0123456789"_x000D_
} </t>
  </si>
  <si>
    <t xml:space="preserve">______ REQUEST _______x000D_
GET Params_x000D_
1. ownerId | 2. deviceId | _x000D_
_x000D_
POST Params_x000D_
1.  | _x000D_
_x000D_
Headers_x000D_
1. Host | 2. Content-Type | 3. Authorization | 4. Accept-Encoding | 5. User-Agent | _x000D_
_x000D_
Cookies_x000D_
_x000D_
_x000D_
_x000D_
______ RESPONSE _______x000D_
Params_x000D_
JSON_x000D_
1. examAuthStt | 2. userName | 3. deviceId | 4. createdAt | 5. _id | 6. updatedAt | 7.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</si>
  <si>
    <t>enable</t>
  </si>
  <si>
    <t xml:space="preserve">/caresbook2/biometric/new </t>
  </si>
  <si>
    <t xml:space="preserve">POST /caresbook2/biometric/new HTTP/2_x000D_
Host: danhy-backend.hoanmy.com_x000D_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Content-Type: application/json_x000D_
Content-Length: 532_x000D_
Accept-Encoding: gzip, deflate, br_x000D_
User-Agent: okhttp/4.9.2_x000D_
_x000D_
{"ownerId":"6895a3abd65841414b714eba","status":true,"examAuthStt":null,"publicKey":"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deviceId":"ff114faaf80a4878","username":"0123456789"} </t>
  </si>
  <si>
    <t xml:space="preserve">HTTP/2 200 OK_x000D_
Date: Thu, 14 Aug 2025 08:10:42 GMT_x000D_
Content-Type: application/json_x000D_
Cf-Ray: 96eefa2e0b87dda3-HKG_x000D_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Server: cloudflare_x000D_
Alt-Svc: h3=":443"; ma=86400_x000D_
_x000D_
true </t>
  </si>
  <si>
    <t xml:space="preserve">{_x000D_
    "deviceId": "ff114faaf80a4878", _x000D_
    "examAuthStt": null, _x000D_
    "ownerId": "6895a3abd65841414b714eba", _x000D_
    "publicKey": "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 _x000D_
    "status": true, _x000D_
    "username": "0123456789"_x000D_
} </t>
  </si>
  <si>
    <t xml:space="preserve">______ REQUEST _______x000D_
GET Params_x000D_
_x000D_
_x000D_
POST Params_x000D_
JSON_x000D_
1. examAuthStt | 2. publicKey | 3. ownerId | 4. deviceId | 5. status | 6. username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</si>
  <si>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r>
      <t>disable (</t>
    </r>
    <r>
      <rPr>
        <b/>
        <sz val="10"/>
        <color theme="1"/>
        <rFont val="Arial"/>
        <family val="2"/>
      </rPr>
      <t>Duplicate #45</t>
    </r>
    <r>
      <rPr>
        <sz val="10"/>
        <color theme="1"/>
        <rFont val="Arial"/>
        <family val="2"/>
      </rPr>
      <t>)</t>
    </r>
  </si>
  <si>
    <t xml:space="preserve">POST /caresbook2/biometric/new HTTP/2_x000D_
Host: danhy-backend.hoanmy.com_x000D_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Content-Type: application/json_x000D_
Content-Length: 533_x000D_
Accept-Encoding: gzip, deflate, br_x000D_
User-Agent: okhttp/4.9.2_x000D_
_x000D_
{"ownerId":"6895a3abd65841414b714eba","status":false,"examAuthStt":null,"publicKey":"MIIBIjANBgkqhkiG9w0BAQEFAAOCAQ8AMIIBCgKCAQEA3iUk+VsFLDGa+1j4HcBTbJiSNNY5Ke+/V6c8Df3EEJ+c0Y6n7dZucum0GcQD3tzg+l7IlDERqmu/lZ79D+ycMHzq8BBNPqrKQUXTaUC5xYsLxbRGfDxPz2wEavsI1UPr0l3TEMQt1uBUKVcM1h+GJEwr4o89j/WWI/PFpihu9Kd+rj+ADjRoBStc4rXie0T0adApmyyjD2IGiQObHYRh+YcicqxNLBD5ZKonSaxGR2PbUT351yxY23jYrlMVn1nbDN5x3rb1dLeBkCxM8I0ESo3easS9RwDos+Oji0ZCScVRBKIp5brwC0UXLyNBHYRu1OD5tAV3PjsPERV6BStdvwIDAQAB","deviceId":"ff114faaf80a4878","username":"0123456789"} </t>
  </si>
  <si>
    <t xml:space="preserve">HTTP/2 200 OK_x000D_
Date: Thu, 14 Aug 2025 08:10:46 GMT_x000D_
Content-Type: application/json_x000D_
Cf-Ray: 96eefa49ec530451-HKG_x000D_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1_x000D_
Via: kong/2.8.5_x000D_
Cf-Cache-Status: DYNAMIC_x000D_
Strict-Transport-Security: max-age=15552000; includeSubDomains; preload_x000D_
Server: cloudflare_x000D_
Alt-Svc: h3=":443"; ma=86400_x000D_
_x000D_
true </t>
  </si>
  <si>
    <t xml:space="preserve">{_x000D_
    "deviceId": "ff114faaf80a4878", _x000D_
    "examAuthStt": null, _x000D_
    "ownerId": "6895a3abd65841414b714eba", _x000D_
    "publicKey": "MIIBIjANBgkqhkiG9w0BAQEFAAOCAQ8AMIIBCgKCAQEA3iUk+VsFLDGa+1j4HcBTbJiSNNY5Ke+/V6c8Df3EEJ+c0Y6n7dZucum0GcQD3tzg+l7IlDERqmu/lZ79D+ycMHzq8BBNPqrKQUXTaUC5xYsLxbRGfDxPz2wEavsI1UPr0l3TEMQt1uBUKVcM1h+GJEwr4o89j/WWI/PFpihu9Kd+rj+ADjRoBStc4rXie0T0adApmyyjD2IGiQObHYRh+YcicqxNLBD5ZKonSaxGR2PbUT351yxY23jYrlMVn1nbDN5x3rb1dLeBkCxM8I0ESo3easS9RwDos+Oji0ZCScVRBKIp5brwC0UXLyNBHYRu1OD5tAV3PjsPERV6BStdvwIDAQAB", _x000D_
    "status": false, _x000D_
    "username": "0123456789"_x000D_
} </t>
  </si>
  <si>
    <t>Group: Đặt lịch hẹn khám</t>
  </si>
  <si>
    <t>Đặt hẹn</t>
  </si>
  <si>
    <t>Get Doctors</t>
  </si>
  <si>
    <t>/crm/getDoctorsByHospitalId</t>
  </si>
  <si>
    <t>POST /crm/getDoctorsByHospitalId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24_x000D_
Host: danhy-backend.hoanmy.com_x000D_
Connection: keep-alive_x000D_
Accept-Encoding: gzip, deflate, br_x000D_
User-Agent: okhttp/4.9.2_x000D_
_x000D_
{"benh_vien_id": "79071"}</t>
  </si>
  <si>
    <t>HTTP/1.1 200 _x000D_
Date: Thu, 14 Aug 2025 10:10:17 GMT_x000D_
Content-Type: application/json_x000D_
Connection: keep-alive_x000D_
CF-RAY: 96efa9565f072104-HKG_x000D_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863_x000D_
X-Kong-Proxy-Latency: 0_x000D_
Via: kong/2.8.5_x000D_
cf-cache-status: DYNAMIC_x000D_
Strict-Transport-Security: max-age=15552000; includeSubDomains; preload_x000D_
Server: cloudflare_x000D_
alt-svc: h3=":443"; ma=86400_x000D_
Content-Length: 3636_x000D_
_x000D_
{_x000D_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t>
  </si>
  <si>
    <t>{"benh_vien_id": "79071"}</t>
  </si>
  <si>
    <t>{_x000D_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t>
  </si>
  <si>
    <t>Check schedule</t>
  </si>
  <si>
    <t>/booking/schedule/79071/003/12</t>
  </si>
  <si>
    <t xml:space="preserve">GET /booking/schedule/79071/003/12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t>
  </si>
  <si>
    <t>HTTP/1.1 200 _x000D_
Date: Thu, 14 Aug 2025 10:11:16 GMT_x000D_
Content-Type: application/json_x000D_
Connection: keep-alive_x000D_
CF-RAY: 96efaac3ea23e2e4-HKG_x000D_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1633_x000D_
X-Kong-Proxy-Latency: 1_x000D_
Via: kong/2.8.5_x000D_
cf-cache-status: DYNAMIC_x000D_
Strict-Transport-Security: max-age=15552000; includeSubDomains; preload_x000D_
speculation-rules: "/cdn-cgi/speculation"_x000D_
Server: cloudflare_x000D_
alt-svc: h3=":443"; ma=86400_x000D_
Content-Length: 285_x000D_
_x000D_
{_x000D_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t>
  </si>
  <si>
    <t>{_x000D_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t>
  </si>
  <si>
    <t xml:space="preserve">______ REQUEST _______x000D_
GET Params_x000D_
1. date_x000D_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</si>
  <si>
    <t>Đặt hẹn -&gt; Hoàn tất đặt lịch</t>
  </si>
  <si>
    <t xml:space="preserve">Booking </t>
  </si>
  <si>
    <t>/booking/bookForHis</t>
  </si>
  <si>
    <t>POST /booking/bookForHis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697_x000D_
Host: danhy-backend.hoanmy.com_x000D_
Connection: keep-alive_x000D_
Accept-Encoding: gzip, deflate, br_x000D_
User-Agent: okhttp/4.9.2_x000D_
_x000D_
{_x000D_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t>
  </si>
  <si>
    <t>HTTP/1.1 200 _x000D_
Date: Thu, 14 Aug 2025 10:11:35 GMT_x000D_
Content-Type: application/json_x000D_
Connection: keep-alive_x000D_
CF-RAY: 96efab2f0a1c02ae-HKG_x000D_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2734_x000D_
X-Kong-Proxy-Latency: 0_x000D_
Via: kong/2.8.5_x000D_
cf-cache-status: DYNAMIC_x000D_
Strict-Transport-Security: max-age=15552000; includeSubDomains; preload_x000D_
Server: cloudflare_x000D_
alt-svc: h3=":443"; ma=86400_x000D_
Content-Length: 1008_x000D_
_x000D_
{_x000D_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t>
  </si>
  <si>
    <t>{_x000D_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t>
  </si>
  <si>
    <t>{_x000D_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t>
  </si>
  <si>
    <t>Booking List</t>
  </si>
  <si>
    <t>/booking/689db051e1388140fef663c9/list</t>
  </si>
  <si>
    <t xml:space="preserve">GET /booking/689db051e1388140fef663c9/list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t>
  </si>
  <si>
    <t>HTTP/1.1 200 _x000D_
Date: Thu, 14 Aug 2025 10:11:48 GMT_x000D_
Content-Type: application/json_x000D_
Connection: keep-alive_x000D_
CF-RAY: 96efab95dabe050b-HKG_x000D_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40_x000D_
X-Kong-Proxy-Latency: 1_x000D_
Via: kong/2.8.5_x000D_
cf-cache-status: DYNAMIC_x000D_
Strict-Transport-Security: max-age=15552000; includeSubDomains; preload_x000D_
speculation-rules: "/cdn-cgi/speculation"_x000D_
Server: cloudflare_x000D_
alt-svc: h3=":443"; ma=86400_x000D_
Content-Length: 603_x000D_
_x000D_
{_x000D_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t>
  </si>
  <si>
    <t>{_x000D_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t>
  </si>
  <si>
    <t xml:space="preserve">______ REQUEST _______x000D_
GET Params_x000D_
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</si>
  <si>
    <t>Booking details</t>
  </si>
  <si>
    <t>/booking/689db051e1388140fef663c9/info</t>
  </si>
  <si>
    <t xml:space="preserve">GET /booking/689db051e1388140fef663c9/info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t>
  </si>
  <si>
    <t>HTTP/1.1 200 _x000D_
Date: Thu, 14 Aug 2025 10:11:53 GMT_x000D_
Content-Type: application/json_x000D_
Connection: keep-alive_x000D_
CF-RAY: 96efabb54c47050b-HKG_x000D_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14_x000D_
X-Kong-Proxy-Latency: 0_x000D_
Via: kong/2.8.5_x000D_
cf-cache-status: DYNAMIC_x000D_
Strict-Transport-Security: max-age=15552000; includeSubDomains; preload_x000D_
speculation-rules: "/cdn-cgi/speculation"_x000D_
Server: cloudflare_x000D_
alt-svc: h3=":443"; ma=86400_x000D_
Content-Length: 896_x000D_
_x000D_
{_x000D_
  "result": 0,_x000D_
  "data": {_x000D_
    "tenDichVu": "Chuyên khoa Da Liễu",_x000D_
    "tenPhongKham": null,_x000D_
    "maCSKCB": "79071",_x000D_
    "maLichHen": "689db654c46ce90d84b0ac87",_x000D_
    "tinhTrangBenh": "xczx",_x000D_
    "diaDiemLayMauKSK": null,_x000D_
    "lyDo": null,_x000D_
    "maPhongKham": null,_x000D_
    "trangThaiThanhToan": 0,_x000D_
    "thoiGianLayMauKSK": 0,_x000D_
    "dichVu": null,_x000D_
    "tenCSKCB": "Bệnh viện Hoàn Mỹ Sài Gòn",_x000D_
    "maNhomDichVu": "1",_x000D_
    "ngaySinh": -158184000000,_x000D_
    "bookingStatus": "waiting-confirm",_x000D_
    "luotDangKy": null,_x000D_
    "tenNhomBenh": null,_x000D_
    "hinhThucThanhToan": "cash",_x000D_
    "maBaoHiemYTe": "",_x000D_
    "nhomBenh": null,_x000D_
    "bacSi": "12",_x000D_
    "gioiTinh": "1",_x000D_
    "luaChonKhamKSK": null,_x000D_
    "bookingId": "689db654c46ce90d84b0ac86",_x000D_
    "tenNhomDichVu": "Khám bệnh",_x000D_
    "ngayKham": 1755212700000,_x000D_
    "userInfoId": "689db051e1388140fef663ca",_x000D_
    "isCBNV": null,_x000D_
    "dichVuId": null,_x000D_
    "tenKhoa": null,_x000D_
    "thongTinThe": null,_x000D_
    "hinhThucKham": "1",_x000D_
    "hoTen": "BUI DUC TUONG",_x000D_
    "maLuotKham": null,_x000D_
    "tenBacSi": "BS.CKI. Nguyễn Hoàng Phương",_x000D_
    "loaiDatLich": null_x000D_
  },_x000D_
  "message": "Thành công"_x000D_
}</t>
  </si>
  <si>
    <t>{
  "result": 0,
  "data": {
    "tenDichVu": "Chuyên khoa Da Liễu",
    "tenPhongKham": null,
    "maCSKCB": "79071",
    "maLichHen": "689db654c46ce90d84b0ac87",
    "tinhTrangBenh": "xczx",
    "diaDiemLayMauKSK": null,
    "lyDo": null,
    "maPhongKham": null,
    "trangThaiThanhToan": 0,
    "thoiGianLayMauKSK": 0,
    "dichVu": null,
    "tenCSKCB": "Bệnh viện Hoàn Mỹ Sài Gòn",
    "maNhomDichVu": "1",
    "ngaySinh": -158184000000,
    "bookingStatus": "waiting-confirm",
    "luotDangKy": null,
    "tenNhomBenh": null,
    "hinhThucThanhToan": "cash",
    "maBaoHiemYTe": "",
    "nhomBenh": null,
    "bacSi": "12",
    "gioiTinh": "1",
    "luaChonKhamKSK": null,
    "bookingId": "689db654c46ce90d84b0ac86",
    "tenNhomDichVu": "Khám bệnh",
    "ngayKham": 1755212700000,
    "userInfoId": "689db051e1388140fef663ca",
    "isCBNV": null,
    "dichVuId": null,
    "tenKhoa": null,
    "thongTinThe": null,
    "hinhThucKham": "1",
    "hoTen": "BUI DUC TUONG",
    "maLuotKham": null,
    "tenBacSi": "BS.CKI. Nguyễn Hoàng Phương",
    "loaiDatLich": null
  },
  "message": "Thành công"
}</t>
  </si>
  <si>
    <t xml:space="preserve">______ REQUEST _______x000D_
GET Params_x000D_
1. bookId_x000D_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</si>
  <si>
    <t>Đặt hẹn -&gt; Edit</t>
  </si>
  <si>
    <t>Update Booking</t>
  </si>
  <si>
    <t>/booking/update</t>
  </si>
  <si>
    <t>POST /booking/update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387_x000D_
Host: danhy-backend.hoanmy.com_x000D_
Connection: keep-alive_x000D_
Accept-Encoding: gzip, deflate, br_x000D_
User-Agent: okhttp/4.9.2_x000D_
_x000D_
{_x000D_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t>
  </si>
  <si>
    <t>HTTP/1.1 200 _x000D_
Date: Thu, 14 Aug 2025 10:20:13 GMT_x000D_
Content-Type: application/json_x000D_
Connection: keep-alive_x000D_
CF-RAY: 96efb7d41816cf4c-HKG_x000D_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3666_x000D_
X-Kong-Proxy-Latency: 0_x000D_
Via: kong/2.8.5_x000D_
cf-cache-status: DYNAMIC_x000D_
Strict-Transport-Security: max-age=15552000; includeSubDomains; preload_x000D_
Server: cloudflare_x000D_
alt-svc: h3=":443"; ma=86400_x000D_
Content-Length: 487_x000D_
_x000D_
{_x000D_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t>
  </si>
  <si>
    <t>{_x000D_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t>
  </si>
  <si>
    <t>{_x000D_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t>
  </si>
  <si>
    <t>Đặt hẹn -&gt; Hủy lịch hẹn</t>
  </si>
  <si>
    <t>Cancel Booking</t>
  </si>
  <si>
    <t>/booking/689db051e1388140fef663c9/cancel</t>
  </si>
  <si>
    <t>POST /booking/689db051e1388140fef663c9/cancel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14_x000D_
Host: danhy-backend.hoanmy.com_x000D_
Connection: keep-alive_x000D_
Accept-Encoding: gzip, deflate, br_x000D_
User-Agent: okhttp/4.9.2_x000D_
_x000D_
{"reason": "D"}</t>
  </si>
  <si>
    <t>HTTP/1.1 200 _x000D_
Date: Thu, 14 Aug 2025 10:20:49 GMT_x000D_
Content-Type: application/json_x000D_
Connection: keep-alive_x000D_
CF-RAY: 96efb8b97fb70945-HKG_x000D_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2277_x000D_
X-Kong-Proxy-Latency: 1_x000D_
Via: kong/2.8.5_x000D_
cf-cache-status: DYNAMIC_x000D_
Strict-Transport-Security: max-age=15552000; includeSubDomains; preload_x000D_
Server: cloudflare_x000D_
alt-svc: h3=":443"; ma=86400_x000D_
Content-Length: 489_x000D_
_x000D_
{_x000D_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t>
  </si>
  <si>
    <t>{"reason": "D"}</t>
  </si>
  <si>
    <t>{_x000D_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t>
  </si>
  <si>
    <t xml:space="preserve">______ REQUEST ______
GET Params
1. bookId
POST Params
HEADERS
1. authorization | 2. Content-Type | 3. Content-Length | 4. Host | 5. Connection | 6. Accept-Encoding | 7. User-Agent
Cookie
______ RESPONSE ______
HEADERS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COOKIES
______ RAW ______
</t>
  </si>
  <si>
    <t>Group: Thông tin sức khỏe</t>
  </si>
  <si>
    <t>Hồ sơ &gt; Thông tin sức khỏe</t>
  </si>
  <si>
    <t>/caresbook2/hsskcn/details</t>
  </si>
  <si>
    <t xml:space="preserve">GET /caresbook2/hsskcn/details?userId=6895a3abd65841414b714ebb&amp;ownerId=6895a3abd65841414b714eba HTTP/2_x000D_
Host: danhy-backend.hoanmy.com_x000D_
Content-Type: application/json_x000D_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Connection: Keep-Alive_x000D_
Accept-Encoding: gzip, deflate, br_x000D_
User-Agent: okhttp/4.9.2_x000D_
_x000D_
 </t>
  </si>
  <si>
    <t xml:space="preserve">{_x000D_
    "Rh": {_x000D_
        "category": 15, _x000D_
        "curTime": 1755243453110, _x000D_
        "extValue": null, _x000D_
        "fileId": null, _x000D_
        "id": "689ee3bd97a7256f22101e82", _x000D_
        "ownerId": "6895a3abd65841414b714ebb", _x000D_
        "status": "false", _x000D_
        "urlFile": null, _x000D_
        "value": "Tôi không biết"_x000D_
    }, _x000D_
    "bmiIndex": {_x000D_
        "category": 2, _x000D_
        "curTime": 1755242460000, _x000D_
        "extValue": "", _x000D_
        "fileId": null, _x000D_
        "id": null, _x000D_
        "ownerId": "6895a3abd65841414b714ebb", _x000D_
        "status": "false", _x000D_
        "urlFile": null, _x000D_
        "value": "16.4"_x000D_
    }, _x000D_
    "canNang": {_x000D_
        "category": 0, _x000D_
        "curTime": 1755242160000, _x000D_
        "extValue": null, _x000D_
        "fileId": null, _x000D_
        "id": "689eded098ceec1aca3d73d1", _x000D_
        "ownerId": "6895a3abd65841414b714ebb", _x000D_
        "status": null, _x000D_
        "urlFile": null, _x000D_
        "value": "58"_x000D_
    }, _x000D_
    "chieuCao": {_x000D_
        "category": 1, _x000D_
        "curTime": 1755242460000, _x000D_
        "extValue": null, _x000D_
        "fileId": null, _x000D_
        "id": "689edff598ceec1aca3d73d3", _x000D_
        "ownerId": "6895a3abd65841414b714ebb", _x000D_
        "status": null, _x000D_
        "urlFile": null, _x000D_
        "value": "188"_x000D_
    }, _x000D_
    "huyetAp": {_x000D_
        "category": 3, _x000D_
        "curTime": 1755242760000, _x000D_
        "extValue": null, _x000D_
        "fileId": null, _x000D_
        "id": "689ee14797a7256f22101e7f", _x000D_
        "ownerId": "6895a3abd65841414b714ebb", _x000D_
        "status": null, _x000D_
        "urlFile": null, _x000D_
        "value": "100|100"_x000D_
    }, _x000D_
    "nhietDo": {_x000D_
        "category": 4, _x000D_
        "curTime": 1755242820000, _x000D_
        "extValue": null, _x000D_
        "fileId": null, _x000D_
        "id": "689ee18498ceec1aca3d73d4", _x000D_
        "ownerId": "6895a3abd65841414b714ebb", _x000D_
        "status": null, _x000D_
        "urlFile": null, _x000D_
        "value": "20"_x000D_
    }, _x000D_
    "nhipTim": {_x000D_
        "category": 5, _x000D_
        "curTime": 1755242940000, _x000D_
        "extValue": null, _x000D_
        "fileId": null, _x000D_
        "id": "689ee1e797a7256f22101e81", _x000D_
        "ownerId": "6895a3abd65841414b714ebb", _x000D_
        "status": null, _x000D_
        "urlFile": null, _x000D_
        "value": "100"_x000D_
    }, _x000D_
    "nhomMau": {_x000D_
        "category": 13, _x000D_
        "curTime": 1755243063521, _x000D_
        "extValue": null, _x000D_
        "fileId": "f5961b30-1554-4f63-b79b-750b2e911373", _x000D_
        "id": "689ee23798ceec1aca3d73d5", _x000D_
        "ownerId": "6895a3abd65841414b714ebb", _x000D_
        "status": "false", _x000D_
        "urlFile": "/share/proxy/alfresco-noauth/api/internal/shared/node/w8_tyvezQCiaVn50lrA5Ug/content", _x000D_
        "value": "AB"_x000D_
    }, _x000D_
    "spo2": {_x000D_
        "category": 14, _x000D_
        "curTime": 1755242880000, _x000D_
        "extValue": null, _x000D_
        "fileId": null, _x000D_
        "id": "689ee1b397a7256f22101e80", _x000D_
        "ownerId": "6895a3abd65841414b714ebb", _x000D_
        "status": null, _x000D_
        "urlFile": null, _x000D_
        "value": "70"_x000D_
    }_x000D_
} </t>
  </si>
  <si>
    <t xml:space="preserve">______ REQUEST _______x000D_
GET Params_x000D_
1. userId | 2. ownerId | _x000D_
_x000D_
POST Params_x000D_
1.  | _x000D_
_x000D_
Headers_x000D_
1. Host | 2. Content-Type | 3. Authorization | 4. Connection | 5. Accept-Encoding | 6. User-Agent | _x000D_
_x000D_
Cookies_x000D_
_x000D_
_x000D_
_x000D_
______ RESPONSE _______x000D_
Params_x000D_
JSON_x000D_
1. bmiIndex_extValue | 2. nhipTim_status | 3. canNang_fileId | 4. nhietDo_fileId | 5. Rh_extValue | 6. nhomMau_category | 7. nhomMau_id | 8. nhipTim_fileId | 9. nhomMau_value | 10. chieuCao_urlFile | 11. nhietDo_category | 12. canNang_category | 13. bmiIndex_status | 14. Rh_id | 15. huyetAp_status | 16. spo2_curTime | 17. huyetAp_value | 18. spo2_status | 19. Rh_urlFile | 20. nhietDo_value | 21. nhipTim_category | 22. chieuCao_category | 23. nhietDo_status | 24. bmiIndex_curTime | 25. canNang_urlFile | 26. huyetAp_fileId | 27. Rh_fileId | 28. canNang_id | 29. nhipTim_id | 30. chieuCao_curTime | 31. chieuCao_extValue | 32. huyetAp_id | 33. bmiIndex_fileId | 34. nhipTim_value | 35. nhipTim_ownerId | 36. bmiIndex_id | 37. canNang_value | 38. huyetAp_urlFile | 39. nhipTim_curTime | 40. canNang_curTime | 41. Rh_category | 42. Rh_value | 43. nhietDo_urlFile | 44. chieuCao_ownerId | 45. chieuCao_status | 46. Rh_ownerId | 47. spo2_id | 48. nhietDo_curTime | 49. Rh_curTime | 50. bmiIndex_category | 51. nhomMau_extValue | 52. nhipTim_urlFile | 53. canNang_ownerId | 54. nhietDo_ownerId | 55. huyetAp_curTime | 56. nhomMau_status | 57. huyetAp_ownerId | 58. nhietDo_extValue | 59. chieuCao_fileId | 60. Rh_status | 61. nhomMau_fileId | 62. spo2_category | 63. bmiIndex_ownerId | 64. huyetAp_extValue | 65. nhietDo_id | 66. spo2_value | 67. nhipTim_extValue | 68. nhomMau_urlFile | 69. spo2_fileId | 70. spo2_ownerId | 71. chieuCao_value | 72. nhomMau_curTime | 73. nhomMau_ownerId | 74. bmiIndex_urlFile | 75. canNang_status | 76. spo2_extValue | 77. spo2_urlFile | 78. chieuCao_id | 79. huyetAp_category | 80. canNang_extValue | 81. bmiIndex_value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</si>
  <si>
    <t>Thông tin chi tiết (Cân nặng, Chiều cao, ...)</t>
  </si>
  <si>
    <t>/caresbook2/hsskcn/getdetail</t>
  </si>
  <si>
    <t xml:space="preserve">GET /caresbook2/hsskcn/getdetail?userId=6895a3abd65841414b714ebb&amp;ownerId=6895a3abd65841414b714eba&amp;cat=0&amp;from=1735664400000&amp;to=1767200399999&amp;num=0 HTTP/2_x000D_
Host: danhy-backend.hoanmy.com_x000D_
Content-Type: application/json_x000D_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Connection: Keep-Alive_x000D_
Accept-Encoding: gzip, deflate, br_x000D_
User-Agent: okhttp/4.9.2_x000D_
_x000D_
 </t>
  </si>
  <si>
    <t xml:space="preserve">HTTP/2 200 OK_x000D_
Date: Fri, 15 Aug 2025 07:44:05 GMT_x000D_
Content-Type: application/json_x000D_
Cf-Ray: 96f710905a17e69a-HKG_x000D_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77_x000D_
X-Kong-Proxy-Latency: 0_x000D_
Via: kong/2.8.5_x000D_
Cf-Cache-Status: DYNAMIC_x000D_
Strict-Transport-Security: max-age=15552000; includeSubDomains; preload_x000D_
Speculation-Rules: "/cdn-cgi/speculation"_x000D_
Server: cloudflare_x000D_
Alt-Svc: h3=":443"; ma=86400_x000D_
_x000D_
[{"id":"689eded098ceec1aca3d73d1","category":0,"curTime":1755242160000,"value":"58","extValue":null,"ownerId":"6895a3abd65841414b714ebb","status":null,"urlFile":null,"fileId":null},{"id":"689edf0198ceec1aca3d73d2","category":0,"curTime":1754637420000,"value":"80","extValue":null,"ownerId":"6895a3abd65841414b714ebb","status":null,"urlFile":null,"fileId":null},{"id":"689ee4c797a7256f22101e83","category":0,"curTime":1754466060000,"value":"100","extValue":null,"ownerId":"6895a3abd65841414b714ebb","status":null,"urlFile":null,"fileId":null}] </t>
  </si>
  <si>
    <t xml:space="preserve">[_x000D_
    {_x000D_
        "category": 0, _x000D_
        "curTime": 1755242160000, _x000D_
        "extValue": null, _x000D_
        "fileId": null, _x000D_
        "id": "689eded098ceec1aca3d73d1", _x000D_
        "ownerId": "6895a3abd65841414b714ebb", _x000D_
        "status": null, _x000D_
        "urlFile": null, _x000D_
        "value": "58"_x000D_
    }, _x000D_
    {_x000D_
        "category": 0, _x000D_
        "curTime": 1754637420000, _x000D_
        "extValue": null, _x000D_
        "fileId": null, _x000D_
        "id": "689edf0198ceec1aca3d73d2", _x000D_
        "ownerId": "6895a3abd65841414b714ebb", _x000D_
        "status": null, _x000D_
        "urlFile": null, _x000D_
        "value": "80"_x000D_
    }, _x000D_
    {_x000D_
        "category": 0, _x000D_
        "curTime": 1754466060000, _x000D_
        "extValue": null, _x000D_
        "fileId": null, _x000D_
        "id": "689ee4c797a7256f22101e83", _x000D_
        "ownerId": "6895a3abd65841414b714ebb", _x000D_
        "status": null, _x000D_
        "urlFile": null, _x000D_
        "value": "100"_x000D_
    }_x000D_
] </t>
  </si>
  <si>
    <t xml:space="preserve">______ REQUEST _______x000D_
GET Params_x000D_
1. userId | 2. ownerId | 3. cat | 4. from | 5. to | 6. num | _x000D_
_x000D_
POST Params_x000D_
1.  | _x000D_
_x000D_
Headers_x000D_
1. Host | 2. Content-Type | 3. Authorization | 4. Connection | 5. Accept-Encoding | 6. User-Agent | _x000D_
_x000D_
Cookies_x000D_
_x000D_
_x000D_
_x000D_
______ RESPONSE _______x000D_
Params_x000D_
JSON_x000D_
1. 0_category | 2. 1_urlFile | 3. 0_urlFile | 4. 1_extValue | 5. 2_id | 6. 0_value | 7. 0_fileId | 8. 0_status | 9. 1_status | 10. 1_fileId | 11. 2_fileId | 12. 1_curTime | 13. 0_ownerId | 14. 0_curTime | 15. 0_id | 16. 2_value | 17. 2_extValue | 18. 2_status | 19. 1_ownerId | 20. 2_curTime | 21. 2_category | 22. 2_ownerId | 23. 0_extValue | 24. 1_value | 25. 1_category | 26. 2_urlFile | 27. 1_id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</si>
  <si>
    <t>Hồ sơ &gt; Thông tin sức khỏe &gt; {chọn 1 loại thông tin} &gt; (+) Icon</t>
  </si>
  <si>
    <t>Thêm thông tin sức khỏe (Cân nặng, Chiều cao, ...)</t>
  </si>
  <si>
    <t>/caresbook2/hsskcn/adddetail</t>
  </si>
  <si>
    <t xml:space="preserve">POST /caresbook2/hsskcn/adddetail?userId=6895a3abd65841414b714ebb&amp;ownerId=6895a3abd65841414b714eba HTTP/2_x000D_
Host: danhy-backend.hoanmy.com_x000D_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Content-Type: application/json_x000D_
Content-Length: 52_x000D_
Connection: Keep-Alive_x000D_
Accept-Encoding: gzip, deflate, br_x000D_
User-Agent: okhttp/4.9.2_x000D_
_x000D_
{"category":0,"curtime":1754466060000,"value":"100"} </t>
  </si>
  <si>
    <t xml:space="preserve">HTTP/2 200 OK_x000D_
Date: Fri, 15 Aug 2025 07:41:59 GMT_x000D_
Content-Type: application/json_x000D_
Cf-Ray: 96f70d7b9b787eb1-HKG_x000D_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1_x000D_
Via: kong/2.8.5_x000D_
Cf-Cache-Status: DYNAMIC_x000D_
Strict-Transport-Security: max-age=15552000; includeSubDomains; preload_x000D_
Server: cloudflare_x000D_
Alt-Svc: h3=":443"; ma=86400_x000D_
_x000D_
true </t>
  </si>
  <si>
    <t xml:space="preserve">{_x000D_
    "category": 0, _x000D_
    "curtime": 1754466060000, _x000D_
    "value": "100"_x000D_
} </t>
  </si>
  <si>
    <t xml:space="preserve">______ REQUEST _______x000D_
GET Params_x000D_
1. userId | 2. ownerId | _x000D_
_x000D_
POST Params_x000D_
JSON_x000D_
1. curtime | 2. category | 3. value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</si>
  <si>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Hồ sơ &gt; Thông tin sức khỏe &gt; {Chọn 1 loại thông tin} &gt; {Chọn edit icon} &gt; (x) icon</t>
  </si>
  <si>
    <t>Xóa thông tin xóa khỏe (Cân nặng, Chiều cao, ...)</t>
  </si>
  <si>
    <t>/caresbook2/hsskcn/removedetail</t>
  </si>
  <si>
    <t xml:space="preserve">POST /caresbook2/hsskcn/removedetail?userId=6895a3abd65841414b714ebb&amp;ownerId=6895a3abd65841414b714eba HTTP/2_x000D_
Host: danhy-backend.hoanmy.com_x000D_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Content-Type: application/json_x000D_
Content-Length: 24_x000D_
Connection: Keep-Alive_x000D_
Accept-Encoding: gzip, deflate, br_x000D_
User-Agent: okhttp/4.9.2_x000D_
_x000D_
689eded098ceec1aca3d73d1 </t>
  </si>
  <si>
    <t xml:space="preserve">HTTP/2 200 OK_x000D_
Date: Fri, 15 Aug 2025 07:44:53 GMT_x000D_
Content-Type: application/json_x000D_
Cf-Ray: 96f711bd7875da02-HKG_x000D_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Server: cloudflare_x000D_
Alt-Svc: h3=":443"; ma=86400_x000D_
_x000D_
true </t>
  </si>
  <si>
    <t xml:space="preserve">______ REQUEST _______x000D_
GET Params_x000D_
1. userId | 2. ownerId | _x000D_
_x000D_
POST Params_x000D_
1. 689eded098ceec1aca3d73d1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</si>
  <si>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Hồ sơ &gt; Thông tin sức khỏe &gt; Nhóm máu</t>
  </si>
  <si>
    <t>Lấy hình ảnh trong thông tin nhóm máu</t>
  </si>
  <si>
    <t xml:space="preserve">danhy-files.hoanmy.com:443 </t>
  </si>
  <si>
    <t xml:space="preserve">/share/proxy/alfresco-noauth/api/internal/shared/node/w8_tyvezQCiaVn50lrA5Ug/content </t>
  </si>
  <si>
    <t xml:space="preserve">GET /share/proxy/alfresco-noauth/api/internal/shared/node/w8_tyvezQCiaVn50lrA5Ug/content HTTP/2_x000D_
Host: danhy-files.hoanmy.com_x000D_
Connection: Keep-Alive_x000D_
Accept-Encoding: gzip, deflate, br_x000D_
User-Agent: okhttp/4.9.2_x000D_
_x000D_
 </t>
  </si>
  <si>
    <t>HTTP/2 200 OK_x000D_
Date: Fri, 15 Aug 2025 07:56:16 GMT_x000D_
Content-Type: image/jpeg;charset=UTF-8_x000D_
Content-Length: 4947293_x000D_
Cf-Ray: 96f72268f945ddcb-HKG_x000D_
Set-Cookie: JSESSIONID=12F8AF5EA53B9C94B165BAD749C28D5D; Path=/share; Secure; HttpOnly_x000D_
X-Frame-Options: SAMEORIGIN_x000D_
X-Content-Type-Options: nosniff_x000D_
X-Xss-Protection: 1; mode=block_x000D_
Content-Disposition: attachment_x000D_
Accept-Ranges: bytes_x000D_
Content-Range: bytes 0-4947292/4947293_x000D_
Cache-Control: max-age=0,  must-revalidate_x000D_
Etag: "1755243063682"_x000D_
Last-Modified: Fri, 15 Aug 2025 07:31:03 GMT_x000D_
Cf-Cache-Status: DYNAMIC_x000D_
Strict-Transport-Security: max-age=15552000; includeSubDomains; preload_x000D_
Speculation-Rules: "/cdn-cgi/speculation"_x000D_
Server: cloudflare_x000D_
Alt-Svc: h3=":443"; ma=86400_x000D_
_x000D_
ÿØÿá_x0002_îExif</t>
  </si>
  <si>
    <t>Hồ sơ &gt; Thông tin sức khỏe &gt; Nhóm máu &gt; Lưu</t>
  </si>
  <si>
    <t>Lưu thông tin nhóm máu</t>
  </si>
  <si>
    <t>/caresbook2/hsskcn/blood</t>
  </si>
  <si>
    <t>POST /caresbook2/hsskcn/blood?userId=6895a3abd65841414b714ebb&amp;ownerId=6895a3abd65841414b714eba HTTP/2
Host: danhy-backend.hoanmy.com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
Content-Type: application/json
Content-Length: 121229
Connection: Keep-Alive
Accept-Encoding: gzip, deflate, br
User-Agent: okhttp/4.9.2
{"base64Image":"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qgSyrbLGkrI/lqkgkLblLB2SbczKCOdoFFFFBif//Z","type":"AB"}</t>
  </si>
  <si>
    <t xml:space="preserve">HTTP/2 200 OK_x000D_
Date: Fri, 15 Aug 2025 07:59:56 GMT_x000D_
Content-Type: application/json_x000D_
Cf-Ray: 96f727b8fea604f0-HKG_x000D_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2382_x000D_
X-Kong-Proxy-Latency: 2_x000D_
Via: kong/2.8.5_x000D_
Cf-Cache-Status: DYNAMIC_x000D_
Strict-Transport-Security: max-age=15552000; includeSubDomains; preload_x000D_
Server: cloudflare_x000D_
Alt-Svc: h3=":443"; ma=86400_x000D_
_x000D_
true </t>
  </si>
  <si>
    <t>{
    "base64Image": "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AAEEpGSUYAAQEAAAEAAQAA/9sAQwABAQEBAQEBAQEBAQEBAQEBAQEBAQEBAQEBAQEBAQEBAQEBAQEBAQEBAQEBAQEBAQEBAQEBAQEBAQEBAQEBAQEB/9sAQwEBAQEBAQEBAQEBAQEBAQEBAQEBAQEBAQEBAQEBAQEBAQEBAQEBAQEBAQEBAQEBAQEBAQEBAQEBAQEBAQEBAQEB/8AAEQgBmAGYAwEiAAIRAQMRAf/EAB8AAAEFAQEBAQEBAAAAAAAAAAABAgMEBQYHCAkKC//EALUQAAIBAwMCBAMFBQQEAAABfQECAwAEEQUSITFBBhNRYQcicRQygZGhCCNCscEVUtHwJDNicoIJChYXGBkaJSYnKCkqNDU2Nzg5OkNERUZHSElKU1RVVldYWVpjZGVmZ2hpanN0dXZ3eHl6g4SFhoeIiYqSk5SVlpeYmZqio6Slpqeoqaqys7S1tre4ubrCw8TFxsfIycrS09TV1tfY2drh4uPk5ebn6Onq8fLz9PX29/j5+v/EAB8BAAMBAQEBAQEBAQEAAAAAAAABAgMEBQYHCAkKC//EALURAAIBAgQEAwQHBQQEAAECdwABAgMRBAUhMQYSQVEHYXETIjKBCBRCkaGxwQkjM1LwFWJy0QoWJDThJfEXGBkaJicoKSo1Njc4OTpDREVGR0hJSlNUVVZXWFlaY2RlZmdoaWpzdHV2d3h5eoKDhIWGh4iJipKTlJWWl5iZmqKjpKWmp6ipqrKztLW2t7i5usLDxMXGx8jJytLT1NXW19jZ2uLj5OXm5+jp6vLz9PX29/j5+v/aAAwDAQACEQMRAD8A/nzvvDENuIybW+ibzWKt50UsaQiW5RpljcI/+jtNsljSUiZLZMlgwNVbnw/bWOnSSCLUruW3cKz2VvEt3aKs6vFcWwimUPFmZ4Z4ZmZrcBpBliWPuc/he4uLuWyuZs26ySBdi5eBpYfNVGWFVt8KPkaR9zu8UZZmZs1ck8LTzQ3cFtFdxNIx8wM0MkYtYbUC4QMzO8NwyoYwFECMwUb8BQPPhiPdXfZv5r+v8+vrVISjLltt2Xp8rWt9zPmf7BqIjsoGsXtrhWWwXzLeI29xbzS/aJJg0PLLGouBLLcM4Zmkb5i7ZSLSH1W91G7aHz0sru0hNrpgjM5aKVGa789RD5sxgnjMiSzSxhBEDCuWUe6J4evJ0Di0a5PlxIlr9mtrdmdmmNvKlwJkKhibmO5WOd1byt5dwdzUYtJnihWXULSSK2nSSQMxZkmklRLckqZp1HmSxOsquzA8qIsYUZyxsk0uZdE+tl7qV9NdvzvfUhUL9L7b3fbv9/8AwG7eEP4euL65lhfy538i832wX7ZIZ4prkvAQYAs5W1O4RgCJSjswLSHNP+y5VuZ3iS0EVraLHPHaWsEs8t1LJbpKzkzIVYGZVhmRVcqvOzpXvknhy0ea7hWTzbqRIoyLZJPkj3ygtmJYHM8pLbUkk8qS2SJWt1BWNamm+FLu1s47gIUuIS0UaJNBHI7WdxFLcRyrE1pOskMaRqiu28iN19ayp15S39e19r9d/O+/ojoVCPLzaaWT01v7v+X9a3+Y/EGn7bOytTbsZXZYp/NnwstxNJE4+zrbzyyWtuQZIpmUK6SyM5BwTVnTtMWNGt7i5SG1VS1vKPIPyb4raWIxyn7QkqSOqxyMEJSI9MYr32Xwhfyouq2txJeNA0UwkEVrDDHGbS4tVDQSwXzyxLJPC8sokWZdgGcLxZbwvZSLcXUcMUN1d28S+Y1srwXMKXM9w7soSBmmnK+RCzMYkClowFIz10qvK+Z6LbXVdO/p+HYxnh7vT718lvvt32e2lz5rbSbqKC6+y3MHlXIkaNp4IJFtGedcI/lypMDP+8M6uk0SiRlbcCc0LyHU7e4Se7vIWMECQIkflEQy3NwEgZNwgikmuDcErP0WFUdiCRXvlv4a1Fre0ggt7O1ll1KVbeaysIAbm3ubgiS4uZDKHSZyt1GQW+z2+1DCqxqgE114dW5utTiv7eZfs6BY2nlKw3Vvc7I4iFTy7QxWzQBSgDu/ltJvY5Y9cZxkuZPTre2n9ficsqco6W20/r+n5nznNpfmyLITaSMZ7e7kYoIHm3+W8LSkTbZYpXMkgEZ2RiISHIkydn+ytKmtYBf28Ra6Sby5kNvIh8+G6w7GC2wpgilVLWaUsxl3qXKfMe+m8OKolub8XCtIulRysjS3dq8Vsq2CxpPet+7EqLD5qwzukFuizRoGJqKLwr9o1BIoZXjt7iLaFmnRbhYpIGW3jlefFs0RwF2CSMlHjUBcADllPll0SX43t+X4eg1Dv93+b/y+88yfQ00uwdYovsMMlwyw3EQE9rcQqs9yfJiHlsWniYhHl8mJXdTEsgAFY15aX+oxW7S2l+JVUSwwIGFrP5ix7QfLIN08KCGScb7ddqEugAwPc18OM1hbIYL64t5PLeVXgilgR0VI8WzLcyuYY2dvNls5FdTAFLur5PD3fhLVneC3KSTwfZXuZkzPdKp3tbIGfCsqSxx/ZRbbJxHGUYM64YxXqqnCMrtXe/l7tr93/V7luDlaytby72/T9Omq4CXTH2WlgbcCOCJWWU28T28c0b/6S5ELSyRGN5pJBbNmacorByseKvO8ktpcQ2tqkgjtmnu7mYND9nzLDHGQVLpIhkigSKdIkke4aZWVYm213VjoM92os2t7N7/T0ngurVmltoblY7i6XTJft32W3dVh5Z4VhbzI40R53D7jQ1PRriwZLVbFpbby/tLIkk6RyRfuXCS3Ct5qtOdyRw5MaTqkhw3zVrCvzQXotVv066f11M3B+TOOLywQyRyiEpPapFdTSRQ+XZFpIwl0sbsIrjaMElow0pUAqC20NTyHnZBBGbOSWBX+qgSyrbLGkrI/lqkgkLblLB2SbczKCOdoFFFFBif//Z",
    "type":"AB"
}</t>
  </si>
  <si>
    <t xml:space="preserve">______ REQUEST _______x000D_
GET Params_x000D_
1. userId | 2. ownerId | _x000D_
_x000D_
POST Params_x000D_
JSON_x000D_
1. type | 2. base64Image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</si>
  <si>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Hồ sơ &gt; Thông tin sức khỏe &gt; Rh &gt; Lưu</t>
  </si>
  <si>
    <t>Lưu thông tin Rh</t>
  </si>
  <si>
    <t>/caresbook2/hsskcn/rh</t>
  </si>
  <si>
    <t xml:space="preserve">POST /caresbook2/hsskcn/rh?userId=6895a3abd65841414b714ebb&amp;ownerId=6895a3abd65841414b714eba HTTP/2_x000D_
Host: danhy-backend.hoanmy.com_x000D_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Content-Type: application/json_x000D_
Content-Length: 29_x000D_
Connection: Keep-Alive_x000D_
Accept-Encoding: gzip, deflate, br_x000D_
User-Agent: okhttp/4.9.2_x000D_
_x000D_
{"type":"Tôi không biết"} </t>
  </si>
  <si>
    <t xml:space="preserve">HTTP/2 200 OK_x000D_
Date: Fri, 15 Aug 2025 08:03:56 GMT_x000D_
Content-Type: application/json_x000D_
Cf-Ray: 96f72da208b7e2f9-HKG_x000D_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58_x000D_
X-Kong-Proxy-Latency: 0_x000D_
Via: kong/2.8.5_x000D_
Cf-Cache-Status: DYNAMIC_x000D_
Strict-Transport-Security: max-age=15552000; includeSubDomains; preload_x000D_
Server: cloudflare_x000D_
Alt-Svc: h3=":443"; ma=86400_x000D_
_x000D_
true </t>
  </si>
  <si>
    <t xml:space="preserve">{_x000D_
    "type": "Tôi không biết"_x000D_
} </t>
  </si>
  <si>
    <t xml:space="preserve">______ REQUEST _______x000D_
GET Params_x000D_
1. userId | 2. ownerId | _x000D_
_x000D_
POST Params_x000D_
JSON_x000D_
1. type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</si>
  <si>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Hồ sơ &gt; Thông tin sức khỏe &gt; Thông tin bệnh sử</t>
  </si>
  <si>
    <t>Lấy thông tin bệnh sử</t>
  </si>
  <si>
    <t>/caresbook2/hsskcn/getbenhsu</t>
  </si>
  <si>
    <t xml:space="preserve">HTTP/2 200 OK_x000D_
Date: Fri, 15 Aug 2025 08:08:36 GMT_x000D_
Content-Type: application/json_x000D_
Cf-Ray: 96f7347c6c5704c2-HKG_x000D_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0_x000D_
Via: kong/2.8.5_x000D_
Cf-Cache-Status: DYNAMIC_x000D_
Strict-Transport-Security: max-age=15552000; includeSubDomains; preload_x000D_
Speculation-Rules: "/cdn-cgi/speculation"_x000D_
Server: cloudflare_x000D_
Alt-Svc: h3=":443"; ma=86400_x000D_
_x000D_
{"id":"6895a3abd65841414b714ebf","category":11,"createdDate":1754637227591,"ownerId":"6895a3abd65841414b714ebb","items":[{"key":"Thính lực","value":false},{"key":"Thị lực","value":false},{"key":"Tay","value":false},{"key":"Chân","value":false},{"key":"Cột sống","value":false},{"key":"Miệng","value":false}],"others":""} </t>
  </si>
  <si>
    <t xml:space="preserve">{_x000D_
    "category": 11, _x000D_
    "createdDate": 1754637227591, _x000D_
    "id": "6895a3abd65841414b714ebf", _x000D_
    "items": [_x000D_
        {_x000D_
            "key": "Thính lực", _x000D_
            "value": false_x000D_
        }, _x000D_
        {_x000D_
            "key": "Thị lực", _x000D_
            "value": false_x000D_
        }, _x000D_
        {_x000D_
            "key": "Tay", _x000D_
            "value": false_x000D_
        }, _x000D_
        {_x000D_
            "key": "Chân", _x000D_
            "value": false_x000D_
        }, _x000D_
        {_x000D_
            "key": "Cột sống", _x000D_
            "value": false_x000D_
        }, _x000D_
        {_x000D_
            "key": "Miệng", _x000D_
            "value": false_x000D_
        }_x000D_
    ], _x000D_
    "others": "", _x000D_
    "ownerId": "6895a3abd65841414b714ebb"_x000D_
} </t>
  </si>
  <si>
    <t xml:space="preserve">______ REQUEST _______x000D_
GET Params_x000D_
1. userId | 2. ownerId | 3. cat | _x000D_
_x000D_
POST Params_x000D_
1.  | _x000D_
_x000D_
Headers_x000D_
1. Host | 2. Content-Type | 3. Authorization | 4. Connection | 5. Accept-Encoding | 6. User-Agent | _x000D_
_x000D_
Cookies_x000D_
_x000D_
_x000D_
_x000D_
______ RESPONSE _______x000D_
Params_x000D_
JSON_x000D_
1. items_1_value | 2. items_5_key | 3. ownerId | 4. items_3_key | 5. items_1_key | 6. items_2_value | 7. items_4_value | 8. items_4_key | 9. createdDate | 10. items_5_value | 11. items_3_value | 12. items_2_key | 13. id | 14. category | 15. items_0_value | 16. others | 17. items_0_key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</si>
  <si>
    <t>Lưu thông tin bệnh sử</t>
  </si>
  <si>
    <t>/caresbook2/hsskcn/addbenhsu</t>
  </si>
  <si>
    <t xml:space="preserve">POST /caresbook2/hsskcn/addbenhsu?userId=6895a3abd65841414b714ebb&amp;ownerId=6895a3abd65841414b714eba HTTP/2_x000D_
Host: danhy-backend.hoanmy.com_x000D_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Content-Type: application/json_x000D_
Content-Length: 342_x000D_
Connection: Keep-Alive_x000D_
Accept-Encoding: gzip, deflate, br_x000D_
User-Agent: okhttp/4.9.2_x000D_
_x000D_
{"id":"6895a3abd65841414b714ebc","category":12,"createdDate":1755245451892,"ownerId":"6895a3abd65841414b714ebb","items":[{"key":"Hút thuốc lá","value":false},{"key":"Uống rượu bia","value":true},{"key":"Sử dụng ma tuý","value":false},{"key":"Không tập thể dục, thể thao","value":false}],"others":"ún volka quá nhìu"} </t>
  </si>
  <si>
    <t xml:space="preserve">HTTP/2 200 OK_x000D_
Date: Fri, 15 Aug 2025 08:10:56 GMT_x000D_
Content-Type: application/json_x000D_
Cf-Ray: 96f737e8ff01ccbf-HKG_x000D_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13_x000D_
X-Kong-Proxy-Latency: 1_x000D_
Via: kong/2.8.5_x000D_
Cf-Cache-Status: DYNAMIC_x000D_
Strict-Transport-Security: max-age=15552000; includeSubDomains; preload_x000D_
Server: cloudflare_x000D_
Alt-Svc: h3=":443"; ma=86400_x000D_
_x000D_
true </t>
  </si>
  <si>
    <t xml:space="preserve">{_x000D_
    "category": 12, _x000D_
    "createdDate": 1755245451892, _x000D_
    "id": "6895a3abd65841414b714ebc", _x000D_
    "items": [_x000D_
        {_x000D_
            "key": "Hút thuốc lá", _x000D_
            "value": false_x000D_
        }, _x000D_
        {_x000D_
            "key": "Uống rượu bia", _x000D_
            "value": true_x000D_
        }, _x000D_
        {_x000D_
            "key": "Sử dụng ma tuý", _x000D_
            "value": false_x000D_
        }, _x000D_
        {_x000D_
            "key": "Không tập thể dục, thể thao", _x000D_
            "value": false_x000D_
        }_x000D_
    ], _x000D_
    "others": "ún volka quá nhìu", _x000D_
    "ownerId": "6895a3abd65841414b714ebb"_x000D_
} </t>
  </si>
  <si>
    <t xml:space="preserve">______ REQUEST _______x000D_
GET Params_x000D_
1. userId | 2. ownerId | _x000D_
_x000D_
POST Params_x000D_
JSON_x000D_
1. items_1_value | 2. ownerId | 3. items_3_key | 4. items_1_key | 5. items_2_value | 6. createdDate | 7. items_3_value | 8. items_2_key | 9. id | 10. category | 11. items_0_value | 12. others | 13. items_0_key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</si>
  <si>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Group: Liên kết hồ sơ người thân</t>
  </si>
  <si>
    <t>liên kết hồ sơ người thân</t>
  </si>
  <si>
    <t>Hồ sơ &gt; Hồ sơ người thân &gt; thêm hồ sơ &gt; liên kết tài khoản</t>
  </si>
  <si>
    <t>disable (Duplicate #33)</t>
  </si>
  <si>
    <t>HTTP/1.1 200 _x000D_
Date: Mon, 18 Aug 2025 08:44:19 GMT_x000D_
Content-Type: application/json_x000D_
Connection: keep-alive_x000D_
CF-RAY: 971020ecc91d1faa-HKG_x000D_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41_x000D_
X-Kong-Proxy-Latency: 0_x000D_
Via: kong/2.8.5_x000D_
cf-cache-status: DYNAMIC_x000D_
Strict-Transport-Security: max-age=15552000; includeSubDomains; preload_x000D_
speculation-rules: "/cdn-cgi/speculation"_x000D_
Server: cloudflare_x000D_
alt-svc: h3=":443"; ma=86400_x000D_
Content-Length: 1879_x000D_
_x000D_
[{"id":"67ce588a7232e428a537bc4d","stt":null,"maCSKCB":"79071","soGiayPhep":null,"ngayCap":null,"chuyenKhoa":null,"nguoiChiuTrachNhiemChuyenMon":null,"bacSiNuocNgoai":"","diemXepHang":"3.0","soDienThoai":null,"email":"dinhchien2112@gmail.com","website":null,"diaChi":"60-60A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t>
  </si>
  <si>
    <t xml:space="preserve">______ REQUEST _______x000D_
GET Params_x000D_
_x000D_
_x000D_
POST Params_x000D_
_x000D_
_x000D_
Headers_x000D_
1. content-type | 2. Host | 3. Connection | 4. Accept-Encoding | 5.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</si>
  <si>
    <t>disable (Duplicate #34)</t>
  </si>
  <si>
    <t>POST /caresbook2/user/checkPatient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135_x000D_
Host: danhy-backend.hoanmy.com_x000D_
Connection: keep-alive_x000D_
Accept-Encoding: gzip, deflate, br_x000D_
User-Agent: okhttp/4.9.2_x000D_
_x000D_
{"unitCode":"79071","patientId":"250004203","code":null,"userId":null,"hoTen":"Nguyễn Bảo An","ownerId":"68a2e5bb98ceec1aca3d88ff"}</t>
  </si>
  <si>
    <t>HTTP/1.1 200 _x000D_
Date: Mon, 18 Aug 2025 08:45:23 GMT_x000D_
Content-Type: application/json_x000D_
Connection: keep-alive_x000D_
CF-RAY: 9710227c6bc809e4-HKG_x000D_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358_x000D_
X-Kong-Proxy-Latency: 1_x000D_
Via: kong/2.8.5_x000D_
cf-cache-status: DYNAMIC_x000D_
Strict-Transport-Security: max-age=15552000; includeSubDomains; preload_x000D_
Server: cloudflare_x000D_
alt-svc: h3=":443"; ma=86400_x000D_
Content-Length: 206_x000D_
_x000D_
{"warning":"PATIENT_NEED_OTP","maBN":"250004203","hoTenBN":"NGUYỄN BAO AN","soDienThoai":"0987654321","tenCSKCB":"Bệnh viện Hoàn Mỹ Sài Gòn","maCSKCB":null,"mpi":null,"userId":null,"exists":true}</t>
  </si>
  <si>
    <t>{_x000D_
        "code": null,_x000D_
        "patientId": "250004203",_x000D_
        "unitCode": "79071",_x000D_
        "hoTen": "Nguyễn Bảo An",_x000D_
        "ownerId": "68a2e5bb98ceec1aca3d88ff",_x000D_
        "userId": null_x000D_
	}</t>
  </si>
  <si>
    <t>{_x000D_
        "soDienThoai": "0987654321",_x000D_
        "maCSKCB": null,_x000D_
        "maBN": "250004203",_x000D_
        "hoTenBN": "NGUYỄN BAO AN",_x000D_
        "tenCSKCB": "Bệnh viện Hoàn Mỹ Sài Gòn",_x000D_
        "mpi": null,_x000D_
        "warning": "PATIENT_NEED_OTP",_x000D_
        "exists": true,_x000D_
        "userId": null_x000D_
	}</t>
  </si>
  <si>
    <t xml:space="preserve">______ REQUEST _______x000D_
GET Params_x000D_
_x000D_
_x000D_
POST Params_x000D_
JSON_x000D_
1. unitCode | 2. patientId | 3. code | 4. userId | 5. hoTen | 6. ownerId | _x000D_
_x000D_
Headers_x000D_
1. authorization | 2. Content-Type | 3. Content-Length | 4. Host | 5. Connection | 6. Accept-Encoding | 7. User-Agent | _x000D_
_x000D_
Cookies_x000D_
_x000D_
_x000D_
_x000D_
______ RESPONSE _______x000D_
Params_x000D_
JSON_x000D_
1. unitCode | 2. patientId | 3. code | 4. userId | 5. hoTen | 6.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</si>
  <si>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disable (Duplicate #35)</t>
  </si>
  <si>
    <t>POST /caresbook2/auth/requestOTP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147_x000D_
Host: danhy-backend.hoanmy.com_x000D_
Connection: keep-alive_x000D_
Accept-Encoding: gzip, deflate, br_x000D_
User-Agent: okhttp/4.9.2_x000D_
_x000D_
{"username":"0987654321","typeVerify":"phone","patientId":"250004203","hoTen":"NGUYỄN BAO AN","userId":null,"ownerId":"68a2e5bb98ceec1aca3d88ff"}</t>
  </si>
  <si>
    <t>HTTP/1.1 200 _x000D_
Date: Mon, 18 Aug 2025 08:45:41 GMT_x000D_
Content-Type: application/json_x000D_
Connection: keep-alive_x000D_
CF-RAY: 971022efab21dd9e-HKG_x000D_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Server: cloudflare_x000D_
alt-svc: h3=":443"; ma=86400_x000D_
Content-Length: 4_x000D_
_x000D_
true</t>
  </si>
  <si>
    <t>{_x000D_
        "patientId": "250004203",_x000D_
        "hoTen": "NGUYỄN BAO AN",_x000D_
        "ownerId": "68a2e5bb98ceec1aca3d88ff",_x000D_
        "typeVerify": "phone",_x000D_
        "userId": null,_x000D_
        "username": "0987654321"_x000D_
	}</t>
  </si>
  <si>
    <t xml:space="preserve">______ REQUEST _______x000D_
GET Params_x000D_
_x000D_
_x000D_
POST Params_x000D_
JSON_x000D_
1. username | 2. typeVerify | 3. patientId | 4. hoTen | 5. userId | 6.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</si>
  <si>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thêm hồ sơ người thân</t>
  </si>
  <si>
    <t>POST /caresbook2/auth/verifiedOTPMPIRequest HTTP/1.1_x000D_
Content-Type: application/json_x000D_
Content-Length: 164_x000D_
Host: danhy-backend.hoanmy.com_x000D_
Connection: keep-alive_x000D_
Accept-Encoding: gzip, deflate, br_x000D_
User-Agent: okhttp/4.9.2_x000D_
_x000D_
{"username":"0987654321","typeVerify":"phone","patientId":"250004203","hoTen":"NGUYỄN BAO AN","userId":null,"token":"111111","ownerId":"68a2e5bb98ceec1aca3d88ff"}</t>
  </si>
  <si>
    <t>HTTP/1.1 200 _x000D_
Date: Mon, 18 Aug 2025 09:00:29 GMT_x000D_
Content-Type: application/json_x000D_
Connection: keep-alive_x000D_
CF-RAY: 9710389c8ee30962-HKG_x000D_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0_x000D_
Via: kong/2.8.5_x000D_
cf-cache-status: DYNAMIC_x000D_
Strict-Transport-Security: max-age=15552000; includeSubDomains; preload_x000D_
Server: cloudflare_x000D_
alt-svc: h3=":443"; ma=86400_x000D_
Content-Length: 78_x000D_
_x000D_
{"status":false,"data":"68a2ebad97a7256f221033d5","message":null,"other":null}</t>
  </si>
  <si>
    <t>{_x000D_
        "patientId": "250004203",_x000D_
        "hoTen": "NGUYỄN BAO AN",_x000D_
        "ownerId": "68a2e5bb98ceec1aca3d88ff",_x000D_
        "typeVerify": "phone",_x000D_
        "userId": null,_x000D_
        "username": "0987654321",_x000D_
        "token": "111111"_x000D_
	}</t>
  </si>
  <si>
    <t>{_x000D_
        "other": null,_x000D_
        "data": "68a2ebad97a7256f221033d5",_x000D_
        "message": null,_x000D_
        "status": false_x000D_
	}</t>
  </si>
  <si>
    <t xml:space="preserve">______ REQUEST _______x000D_
GET Params_x000D_
_x000D_
_x000D_
POST Params_x000D_
JSON_x000D_
1. username | 2. typeVerify | 3. patientId | 4. hoTen | 5. userId | 6. token | 7. ownerId | _x000D_
_x000D_
Headers_x000D_
1. Content-Type | 2. Content-Length | 3. Host | 4. Connection | 5. Accept-Encoding | 6. User-Agent | _x000D_
_x000D_
Cookies_x000D_
_x000D_
_x000D_
_x000D_
______ RESPONSE _______x000D_
Params_x000D_
JSON_x000D_
1. username | 2. typeVerify | 3. patientId | 4. hoTen | 5. userId | 6. token | 7.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</si>
  <si>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Hồ sơ &gt; Hồ sơ người thân &gt; thêm hồ sơ &gt; xóa</t>
  </si>
  <si>
    <t>disable (Duplicate #15)</t>
  </si>
  <si>
    <t>/caresbook2/user/relative/list</t>
  </si>
  <si>
    <t xml:space="preserve">GET /caresbook2/user/relative/list?ownerId=68a2e5bb98ceec1aca3d88ff  HTTP/1.1
content-type: application/json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
Host: danhy-backend.hoanmy.com
Connection: keep-alive
Accept-Encoding: gzip, deflate, br
User-Agent: okhttp/4.9.2
</t>
  </si>
  <si>
    <t>HTTP/1.1 200 _x000D_
Date: Mon, 18 Aug 2025 09:29:51 GMT_x000D_
Content-Type: application/json_x000D_
Connection: keep-alive_x000D_
CF-RAY: 971063a0687c09fc-HKG_x000D_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34_x000D_
X-Kong-Proxy-Latency: 1_x000D_
Via: kong/2.8.5_x000D_
cf-cache-status: DYNAMIC_x000D_
Strict-Transport-Security: max-age=15552000; includeSubDomains; preload_x000D_
speculation-rules: "/cdn-cgi/speculation"_x000D_
Server: cloudflare_x000D_
alt-svc: h3=":443"; ma=86400_x000D_
Content-Length: 541_x000D_
_x000D_
[{"id":"68a2e5bb98ceec1aca3d8905","userId":"68a2e5bb98ceec1aca3d8900","hoTen":"","ngaySinh":"0","maMoiQuanHe":"KO_XAC_DINH","maGioiTinh":null,"hinhAnh":"","fullAddress":null,"maBaoHiemYTe":"","email":null,"soDienThoai":"0987654321","requestMPI":false,"mpi":null},{"id":"68a2f23097a7256f221033fa","userId":"68a2f23097a7256f221033f5","hoTen":"NGUYỄN BAO AN","ngaySinh":"946702800000","maMoiQuanHe":"KHAC","maGioiTinh":"1","hinhAnh":"","fullAddress":null,"maBaoHiemYTe":"","email":null,"soDienThoai":null,"requestMPI":true,"mpi":"250004203"}]</t>
  </si>
  <si>
    <t>[{"id":"68a2e5bb98ceec1aca3d8905","userId":"68a2e5bb98ceec1aca3d8900","hoTen":"","ngaySinh":"0","maMoiQuanHe":"KO_XAC_DINH","maGioiTinh":null,"hinhAnh":"","fullAddress":null,"maBaoHiemYTe":"","email":null,"soDienThoai":"0987654321","requestMPI":false,"mpi":null},{"id":"68a2f23097a7256f221033fa","userId":"68a2f23097a7256f221033f5","hoTen":"NGUYỄN BAO AN","ngaySinh":"946702800000","maMoiQuanHe":"KHAC","maGioiTinh":"1","hinhAnh":"","fullAddress":null,"maBaoHiemYTe":"","email":null,"soDienThoai":null,"requestMPI":true,"mpi":"250004203"}]</t>
  </si>
  <si>
    <t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</si>
  <si>
    <t>xóa hồ sơ người thân</t>
  </si>
  <si>
    <t>/caresbook2/user/relative/remove/68a2e5bb98ceec1aca3d88ff</t>
  </si>
  <si>
    <t>POST /caresbook2/user/relative/remove/68a2e5bb98ceec1aca3d88ff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24_x000D_
Host: danhy-backend.hoanmy.com_x000D_
Connection: keep-alive_x000D_
Accept-Encoding: gzip, deflate, br_x000D_
User-Agent: okhttp/4.9.2_x000D_
_x000D_
68a2f1c697a7256f221033f4</t>
  </si>
  <si>
    <t>HTTP/1.1 200 _x000D_
Date: Mon, 18 Aug 2025 09:28:45 GMT_x000D_
Content-Type: application/json_x000D_
Connection: keep-alive_x000D_
CF-RAY: 97106202d98184b8-HKG_x000D_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32_x000D_
X-Kong-Proxy-Latency: 0_x000D_
Via: kong/2.8.5_x000D_
cf-cache-status: DYNAMIC_x000D_
Strict-Transport-Security: max-age=15552000; includeSubDomains; preload_x000D_
Server: cloudflare_x000D_
alt-svc: h3=":443"; ma=86400_x000D_
Content-Length: 4_x000D_
_x000D_
true</t>
  </si>
  <si>
    <t>68a2f1c697a7256f221033f4</t>
  </si>
  <si>
    <t xml:space="preserve">______ REQUEST _______x000D_
GET Params_x000D_
_x000D_
_x000D_
POST Params_x000D_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</si>
  <si>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Group: thêm hồ sơ người thân</t>
  </si>
  <si>
    <t>Hồ sơ &gt; Hồ sơ người thân &gt; thêm hồ sơ &gt; Nhập liệu</t>
  </si>
  <si>
    <t>Thêm hồ sơ người thân thủ công</t>
  </si>
  <si>
    <t>/caresbook2/user/relative/add</t>
  </si>
  <si>
    <t>POST /caresbook2/user/relative/add?ownerId=68a2e5bb98ceec1aca3d88ff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167_x000D_
Host: danhy-backend.hoanmy.com_x000D_
Connection: keep-alive_x000D_
Accept-Encoding: gzip, deflate, br_x000D_
User-Agent: okhttp/4.9.2_x000D_
_x000D_
{"hoTen":"Test","ngaySinh":966332975831,"maGioiTinh":"1","cityid":null,"wardid":null,"email":"","soDienThoai":"","maBaoHiemYTe":"","maMoiQuanHe":"ANH_EM","hinhAnh":""}</t>
  </si>
  <si>
    <t>HTTP/1.1 200 _x000D_
Date: Mon, 18 Aug 2025 09:50:15 GMT_x000D_
Content-Type: application/json_x000D_
Connection: keep-alive_x000D_
CF-RAY: 971081846d9104dc-HKG_x000D_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44_x000D_
X-Kong-Proxy-Latency: 1_x000D_
Via: kong/2.8.5_x000D_
cf-cache-status: DYNAMIC_x000D_
Strict-Transport-Security: max-age=15552000; includeSubDomains; preload_x000D_
Server: cloudflare_x000D_
alt-svc: h3=":443"; ma=86400_x000D_
Content-Length: 4_x000D_
_x000D_
true</t>
  </si>
  <si>
    <t>{_x000D_
        "maMoiQuanHe": "ANH_EM",_x000D_
        "maGioiTinh": "1",_x000D_
        "soDienThoai": "",_x000D_
        "hinhAnh": "",_x000D_
        "ngaySinh": 966332975831,_x000D_
        "hoTen": "Test",_x000D_
        "cityid": null,_x000D_
        "wardid": null,_x000D_
        "email": "",_x000D_
        "maBaoHiemYTe": ""_x000D_
	}</t>
  </si>
  <si>
    <t xml:space="preserve">______ REQUEST _______x000D_
GET Params_x000D_
1. ownerId | _x000D_
_x000D_
POST Params_x000D_
JSON_x000D_
1. hoTen | 2. ngaySinh | 3. maGioiTinh | 4. cityid | 5. wardid | 6. email | 7. soDienThoai | 8. maBaoHiemYTe | 9. maMoiQuanHe | 10. hinhAnh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</si>
  <si>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Hồ sơ &gt; Hồ sơ người thân &gt; đặt làm mặc định</t>
  </si>
  <si>
    <t>disable (Duplicate #17)</t>
  </si>
  <si>
    <t>/caresbook2/user/info</t>
  </si>
  <si>
    <t xml:space="preserve">GET /caresbook2/user/info?ownerId=68a3e809a2bf6530de0a6afa&amp;userId=68a3f5493c166f099e86c4f2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</si>
  <si>
    <t>HTTP/1.1 200 _x000D_
Date: Tue, 19 Aug 2025 04:12:44 GMT_x000D_
Content-Type: application/json_x000D_
Connection: keep-alive_x000D_
CF-RAY: 9716d079dda988cc-HKG_x000D_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45_x000D_
X-Kong-Proxy-Latency: 0_x000D_
Via: kong/2.8.5_x000D_
cf-cache-status: DYNAMIC_x000D_
Strict-Transport-Security: max-age=15552000; includeSubDomains; preload_x000D_
speculation-rules: "/cdn-cgi/speculation"_x000D_
Server: cloudflare_x000D_
alt-svc: h3=":443"; ma=86400_x000D_
Content-Length: 542_x000D_
_x000D_
{"id":"68a3f5493c166f099e86c4f2","hoTen":"NGUYỄN BAO AN","ngaySinh":946702800000,"maGioiTinh":"1","passport":null,"wardid":null,"wardname":"","cityid":null,"cityname":"","fullAddress":"","maBaoHiemYTe":"","ownerId":"68a3e809a2bf6530de0a6afa","maMoiQuanHe":"KHAC","soDienThoai":null,"email":null,"diaChi":null,"hinhAnh":null,"noiKCBBD":null,"validFrom":null,"valid5Years":null,"maBN":"250004203","privacyId":null,"termId":null,"requestMPI":true,"cmnd":null,"mpi":"250004203","macskcb":"79071","CMND":null,"MPI":"250004203","MACSKCB":"79071"}</t>
  </si>
  <si>
    <t>{_x000D_
        "privacyId": null,_x000D_
        "MPI": "250004203",_x000D_
        "wardid": null,_x000D_
        "validFrom": null,_x000D_
        "ownerId": "68a3e809a2bf6530de0a6afa",_x000D_
        "cmnd": null,_x000D_
        "maMoiQuanHe": "KHAC",_x000D_
        "maGioiTinh": "1",_x000D_
        "diaChi": null,_x000D_
        "termId": null,_x000D_
        "hinhAnh": null,_x000D_
        "maBN": "250004203",_x000D_
        "passport": null,_x000D_
        "ngaySinh": 946702800000,_x000D_
        "id": "68a3f5493c166f099e86c4f2",_x000D_
        "email": null,_x000D_
        "maBaoHiemYTe": "",_x000D_
        "soDienThoai": null,_x000D_
        "wardname": "",_x000D_
        "requestMPI": true,_x000D_
        "noiKCBBD": null,_x000D_
        "cityname": "",_x000D_
        "mpi": "250004203",_x000D_
        "MACSKCB": "79071",_x000D_
        "cityid": null,_x000D_
        "macskcb": "79071",_x000D_
        "valid5Years": null,_x000D_
        "fullAddress": "",_x000D_
        "hoTen": "NGUYỄN BAO AN",_x000D_
        "CMND": null_x000D_
	}</t>
  </si>
  <si>
    <t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</si>
  <si>
    <t>disable (Duplicate #58)</t>
  </si>
  <si>
    <t xml:space="preserve">GET /caresbook2/hsskcn/details?userId=68a3f5493c166f099e86c4f2&amp;ownerId=68a3e809a2bf6530de0a6afa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</si>
  <si>
    <t>HTTP/1.1 200 _x000D_
Date: Tue, 19 Aug 2025 04:14:45 GMT_x000D_
Content-Type: application/json_x000D_
Connection: keep-alive_x000D_
CF-RAY: 9716d367edc9f3c3-HKG_x000D_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525_x000D_
X-Kong-Proxy-Latency: 0_x000D_
Via: kong/2.8.5_x000D_
cf-cache-status: DYNAMIC_x000D_
Strict-Transport-Security: max-age=15552000; includeSubDomains; preload_x000D_
speculation-rules: "/cdn-cgi/speculation"_x000D_
Server: cloudflare_x000D_
alt-svc: h3=":443"; ma=86400_x000D_
Content-Length: 2_x000D_
_x000D_
{}</t>
  </si>
  <si>
    <t>{	}</t>
  </si>
  <si>
    <t xml:space="preserve">______ REQUEST _______x000D_
GET Params_x000D_
1. userId | 2. ownerId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</si>
  <si>
    <t xml:space="preserve">GET /caresbook2/user/relative/list?ownerId=68a3e809a2bf6530de0a6afa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</si>
  <si>
    <t>HTTP/1.1 200 _x000D_
Date: Tue, 19 Aug 2025 04:16:22 GMT_x000D_
Content-Type: application/json_x000D_
Connection: keep-alive_x000D_
CF-RAY: 9716d5cb6afcde13-HKG_x000D_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42_x000D_
X-Kong-Proxy-Latency: 0_x000D_
Via: kong/2.8.5_x000D_
cf-cache-status: DYNAMIC_x000D_
Strict-Transport-Security: max-age=15552000; includeSubDomains; preload_x000D_
speculation-rules: "/cdn-cgi/speculation"_x000D_
Server: cloudflare_x000D_
alt-svc: h3=":443"; ma=86400_x000D_
Content-Length: 905_x000D_
_x000D_
[{"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ngaySinh":"946702800000","maMoiQuanHe":"KHAC","maGioiTinh":"1","hinhAnh":"","fullAddress":null,"maBaoHiemYTe":"","email":null,"soDienThoai":null,"requestMPI":true,"mpi":"250004203"},{"id":"68a3f7be3c166f099e86c505","userId":"68a3f7bd3c166f099e86c500","hoTen":"A","ngaySinh":"1282187700859","maMoiQuanHe":"ANH_EM","maGioiTinh":"1","hinhAnh":"/share/proxy/alfresco-noauth/api/internal/shared/node/uPA7SnMEQvielRKcoKB3tA/content","fullAddress":null,"maBaoHiemYTe":"","email":"","soDienThoai":"","requestMPI":false,"mpi":null}]</t>
  </si>
  <si>
    <t>[{"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ngaySinh":"946702800000","maMoiQuanHe":"KHAC","maGioiTinh":"1","hinhAnh":"","fullAddress":null,"maBaoHiemYTe":"","email":null,"soDienThoai":null,"requestMPI":true,"mpi":"250004203"},{"id":"68a3f7be3c166f099e86c505","userId":"68a3f7bd3c166f099e86c500","hoTen":"A","ngaySinh":"1282187700859","maMoiQuanHe":"ANH_EM","maGioiTinh":"1","hinhAnh":"/share/proxy/alfresco-noauth/api/internal/shared/node/uPA7SnMEQvielRKcoKB3tA/content","fullAddress":null,"maBaoHiemYTe":"","email":"","soDienThoai":"","requestMPI":false,"mpi":null}]</t>
  </si>
  <si>
    <t>lấy thông tin  hồ sơ người thân</t>
  </si>
  <si>
    <t>/caresbook2/hssk/68a3e809a2bf6530de0a6afa/list</t>
  </si>
  <si>
    <t xml:space="preserve">GET /caresbook2/hssk/68a3e809a2bf6530de0a6afa/list?userId=68a3f5493c166f099e86c4f2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</si>
  <si>
    <t>HTTP/1.1 200 _x000D_
Date: Tue, 19 Aug 2025 04:21:41 GMT_x000D_
Content-Type: application/json_x000D_
Connection: keep-alive_x000D_
CF-RAY: 9716dd974e88e2ee-HKG_x000D_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36_x000D_
X-Kong-Proxy-Latency: 0_x000D_
Via: kong/2.8.5_x000D_
cf-cache-status: DYNAMIC_x000D_
Strict-Transport-Security: max-age=15552000; includeSubDomains; preload_x000D_
speculation-rules: "/cdn-cgi/speculation"_x000D_
Server: cloudflare_x000D_
alt-svc: h3=":443"; ma=86400_x000D_
Content-Length: 2_x000D_
_x000D_
[]</t>
  </si>
  <si>
    <t>[]</t>
  </si>
  <si>
    <t xml:space="preserve">______ REQUEST _______x000D_
GET Params_x000D_
1. userId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</si>
  <si>
    <t>Hồ sơ &gt; Hồ sơ người thân &gt; Chi tiết &gt; chỉnh sửa</t>
  </si>
  <si>
    <t>disable (Duplicate #16)</t>
  </si>
  <si>
    <t>/caresbook2/user/relativeType</t>
  </si>
  <si>
    <t xml:space="preserve">GET /caresbook2/user/relativeType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t>
  </si>
  <si>
    <t>HTTP/1.1 200 _x000D_
Date: Tue, 19 Aug 2025 04:50:10 GMT_x000D_
Content-Type: application/json_x000D_
Connection: keep-alive_x000D_
CF-RAY: 9717074e1dfc066e-HKG_x000D_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1_x000D_
Via: kong/2.8.5_x000D_
cf-cache-status: DYNAMIC_x000D_
Strict-Transport-Security: max-age=15552000; includeSubDomains; preload_x000D_
speculation-rules: "/cdn-cgi/speculation"_x000D_
Server: cloudflare_x000D_
alt-svc: h3=":443"; ma=86400_x000D_
Content-Length: 1055_x000D_
_x000D_
[{"id":"5f17b0fdc56d580871563c73","maQuanHe":"ANH_EM","tenQuanHe":"Anh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t>
  </si>
  <si>
    <t>[{"id":"5f17b0fdc56d580871563c73","maQuanHe":"ANH_EM","tenQuanHe":"Anh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t>
  </si>
  <si>
    <t xml:space="preserve">______ REQUEST _______x000D_
GET Params_x000D_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</si>
  <si>
    <t>HTTP/1.1 200 _x000D_
Date: Tue, 19 Aug 2025 04:51:48 GMT_x000D_
Content-Type: application/json_x000D_
Connection: keep-alive_x000D_
CF-RAY: 971709b43c308482-HKG_x000D_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37_x000D_
X-Kong-Proxy-Latency: 1_x000D_
Via: kong/2.8.5_x000D_
cf-cache-status: DYNAMIC_x000D_
Strict-Transport-Security: max-age=15552000; includeSubDomains; preload_x000D_
speculation-rules: "/cdn-cgi/speculation"_x000D_
Server: cloudflare_x000D_
alt-svc: h3=":443"; ma=86400_x000D_
Content-Length: 522_x000D_
_x000D_
{"id":"68a3f5493c166f099e86c4f2","hoTen":"NGUYỄN BAO ANH","ngaySinh":946702800000,"maGioiTinh":"1","passport":null,"wardid":"0","wardname":"","cityid":"0","cityname":"","fullAddress":"","maBaoHiemYTe":"","ownerId":"68a3e809a2bf6530de0a6afa","maMoiQuanHe":"ANH_EM","soDienThoai":"40","email":"","diaChi":"","hinhAnh":null,"noiKCBBD":null,"validFrom":null,"valid5Years":null,"maBN":"250004203","privacyId":null,"termId":null,"requestMPI":false,"mpi":null,"cmnd":"","macskcb":"79071","CMND":"","MPI":null,"MACSKCB":"79071"}</t>
  </si>
  <si>
    <t>{_x000D_
        "privacyId": null,_x000D_
        "MPI": null,_x000D_
        "wardid": "0",_x000D_
        "validFrom": null,_x000D_
        "ownerId": "68a3e809a2bf6530de0a6afa",_x000D_
        "cmnd": "",_x000D_
        "maMoiQuanHe": "ANH_EM",_x000D_
        "maGioiTinh": "1",_x000D_
        "diaChi": "",_x000D_
        "termId": null,_x000D_
        "hinhAnh": null,_x000D_
        "maBN": "250004203",_x000D_
        "passport": null,_x000D_
        "ngaySinh": 946702800000,_x000D_
        "id": "68a3f5493c166f099e86c4f2",_x000D_
        "email": "",_x000D_
        "maBaoHiemYTe": "",_x000D_
        "soDienThoai": "40",_x000D_
        "wardname": "",_x000D_
        "requestMPI": false,_x000D_
        "noiKCBBD": null,_x000D_
        "cityname": "",_x000D_
        "mpi": null,_x000D_
        "MACSKCB": "79071",_x000D_
        "cityid": "0",_x000D_
        "macskcb": "79071",_x000D_
        "valid5Years": null,_x000D_
        "fullAddress": "",_x000D_
        "hoTen": "NGUYỄN BAO ANH",_x000D_
        "CMND": ""_x000D_
	}</t>
  </si>
  <si>
    <t>HTTP/1.1 200 _x000D_
Date: Tue, 19 Aug 2025 04:53:33 GMT_x000D_
Content-Type: application/json_x000D_
Connection: keep-alive_x000D_
CF-RAY: 97170c41ce1702ca-HKG_x000D_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39_x000D_
X-Kong-Proxy-Latency: 0_x000D_
Via: kong/2.8.5_x000D_
cf-cache-status: DYNAMIC_x000D_
Strict-Transport-Security: max-age=15552000; includeSubDomains; preload_x000D_
speculation-rules: "/cdn-cgi/speculation"_x000D_
Server: cloudflare_x000D_
alt-svc: h3=":443"; ma=86400_x000D_
Content-Length: 900_x000D_
_x000D_
[{"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H","ngaySinh":"946702800000","maMoiQuanHe":"ANH_EM","maGioiTinh":"1","hinhAnh":"","fullAddress":null,"maBaoHiemYTe":"","email":"","soDienThoai":"40","requestMPI":false,"mpi":null},{"id":"68a3f7be3c166f099e86c505","userId":"68a3f7bd3c166f099e86c500","hoTen":"A","ngaySinh":"1282187700859","maMoiQuanHe":"ANH_EM","maGioiTinh":"1","hinhAnh":"/share/proxy/alfresco-noauth/api/internal/shared/node/uPA7SnMEQvielRKcoKB3tA/content","fullAddress":null,"maBaoHiemYTe":"","email":"","soDienThoai":"","requestMPI":false,"mpi":null}]</t>
  </si>
  <si>
    <t>[{"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H","ngaySinh":"946702800000","maMoiQuanHe":"ANH_EM","maGioiTinh":"1","hinhAnh":"","fullAddress":null,"maBaoHiemYTe":"","email":"","soDienThoai":"40","requestMPI":false,"mpi":null},{"id":"68a3f7be3c166f099e86c505","userId":"68a3f7bd3c166f099e86c500","hoTen":"A","ngaySinh":"1282187700859","maMoiQuanHe":"ANH_EM","maGioiTinh":"1","hinhAnh":"/share/proxy/alfresco-noauth/api/internal/shared/node/uPA7SnMEQvielRKcoKB3tA/content","fullAddress":null,"maBaoHiemYTe":"","email":"","soDienThoai":"","requestMPI":false,"mpi":null}]</t>
  </si>
  <si>
    <t>disable (Duplicate #21)</t>
  </si>
  <si>
    <t>/caresbook2/user/update</t>
  </si>
  <si>
    <t>POST /caresbook2/user/update?ownerId=68a3e809a2bf6530de0a6afa&amp;userId=68a3f5493c166f099e86c4f2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243_x000D_
Host: danhy-backend.hoanmy.com_x000D_
Connection: keep-alive_x000D_
Accept-Encoding: gzip, deflate, br_x000D_
User-Agent: okhttp/4.9.2_x000D_
_x000D_
{"ttinUser":{"hoTen":"NGUYỄN BAO ANH","ngaySinh":946702800000,"maGioiTinh":"1","cmnd":"","cityid":"0","wardid":"0","diaChi":"","maBaoHiemYTe":"","maMoiQuanHe":"ANH_EM","email":"","soDienThoai":"40","requestMPI":false,"mpi":null},"avatar":""}</t>
  </si>
  <si>
    <t>HTTP/1.1 200 _x000D_
Date: Tue, 19 Aug 2025 04:54:10 GMT_x000D_
Content-Type: application/json_x000D_
Connection: keep-alive_x000D_
CF-RAY: 97170d2a38e4847e-HKG_x000D_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522_x000D_
_x000D_
{"id":"68a3f5493c166f099e86c4f2","hoTen":"NGUYỄN BAO ANH","ngaySinh":946702800000,"maGioiTinh":"1","passport":null,"wardid":"0","wardname":"","cityid":"0","cityname":"","fullAddress":"","maBaoHiemYTe":"","ownerId":"68a3e809a2bf6530de0a6afa","maMoiQuanHe":"ANH_EM","soDienThoai":"40","email":"","diaChi":"","hinhAnh":null,"noiKCBBD":null,"validFrom":null,"valid5Years":null,"maBN":"250004203","privacyId":null,"termId":null,"requestMPI":false,"mpi":null,"cmnd":"","macskcb":"79071","CMND":"","MPI":null,"MACSKCB":"79071"}</t>
  </si>
  <si>
    <t>{_x000D_
        "avatar": "",_x000D_
        "ttinUser": {_x000D_
                "soDienThoai": "40",_x000D_
                "requestMPI": false,_x000D_
                "mpi": null,_x000D_
                "cityid": "0",_x000D_
                "wardid": "0",_x000D_
                "cmnd": "",_x000D_
                "maMoiQuanHe": "ANH_EM",_x000D_
                "maGioiTinh": "1",_x000D_
                "diaChi": "",_x000D_
                "ngaySinh": 946702800000,_x000D_
                "hoTen": "NGUYỄN BAO ANH",_x000D_
                "email": "",_x000D_
                "maBaoHiemYTe": ""_x000D_
        }_x000D_
	}</t>
  </si>
  <si>
    <t xml:space="preserve">______ REQUEST _______x000D_
GET Params_x000D_
1. ownerId | 2. userId | _x000D_
_x000D_
POST Params_x000D_
JSON_x000D_
1. hoTen | 2. ngaySinh | 3. maGioiTinh | 4. cmnd | 5. cityid | 6. wardid | 7. diaChi | 8. maBaoHiemYTe | 9. maMoiQuanHe | 10. email | 11. soDienThoai | 12. requestMPI | 13. mpi | 14. avatar | _x000D_
_x000D_
Headers_x000D_
1. authorization | 2. Content-Type | 3. Content-Length | 4. Host | 5. Connection | 6. Accept-Encoding | 7. User-Agent | _x000D_
_x000D_
Cookies_x000D_
_x000D_
_x000D_
_x000D_
______ RESPONSE _______x000D_
Params_x000D_
JSON_x000D_
1. hoTen | 2. ngaySinh | 3. maGioiTinh | 4. cmnd | 5. cityid | 6. wardid | 7. diaChi | 8. maBaoHiemYTe | 9. maMoiQuanHe | 10. email | 11. soDienThoai | 12. requestMPI | 13. mpi | 14. avatar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</si>
  <si>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Group: Đăng nhập và bảo mật &gt; Xác thực hồ sơ y tế bằng sinh trắc học</t>
  </si>
  <si>
    <t>Đăng nhập và bảo mật &gt; Xác thực hồ sơ y tế bằng sinh trắc học</t>
  </si>
  <si>
    <r>
      <t xml:space="preserve">enable / disable </t>
    </r>
    <r>
      <rPr>
        <b/>
        <sz val="10"/>
        <color theme="1"/>
        <rFont val="Arial"/>
        <family val="2"/>
      </rPr>
      <t>(Duplicate #45)</t>
    </r>
  </si>
  <si>
    <t xml:space="preserve">POST /caresbook2/biometric/new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532_x000D_
Connection: Keep-Alive_x000D_
Accept-Encoding: gzip, deflate, br_x000D_
User-Agent: okhttp/4.9.2_x000D_
_x000D_
{"ownerId":"6895a3abd65841414b714eba","status":null,"examAuthStt":true,"publicKey":"MIIBIjANBgkqhkiG9w0BAQEFAAOCAQ8AMIIBCgKCAQEApo/GMFhAH+GhRR1B71e47J8aFr/ISKgSQwS+KtfhdHtNhl9qGnJieIgcIyGPsUjW8YEiVQ30x3aOssx/xauFm1kgNdq61B13CFeFEm58OzkUfDCPRjCxpBOuTZCRU5tWpahO/yhvUiFGSvngmNbq40K3c/yZKTB3C585b2KNsvioQ71TU0aJrruVAtksZriNgj/fWu5mtujDSkJx6T1Voh8QXmiPN6GLycQhjsFuCUbXjxeD10Bk86jmORCexLmF6viszqKxDN0Wncy4Ud/8ixBapjK4N9kcS7n9Hi9L881NohOlUaujYEWHw/JznGeZrhlp58sZm5UIo0VPNLtlPQIDAQAB","deviceId":"ff114faaf80a4878","username":"0123456789"} </t>
  </si>
  <si>
    <t xml:space="preserve">HTTP/2 200 OK_x000D_
Date: Mon, 18 Aug 2025 11:38:13 GMT_x000D_
Content-Type: application/json_x000D_
Cf-Ray: 97111faa583109e0-HKG_x000D_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1_x000D_
Via: kong/2.8.5_x000D_
Cf-Cache-Status: DYNAMIC_x000D_
Strict-Transport-Security: max-age=15552000; includeSubDomains; preload_x000D_
Server: cloudflare_x000D_
Alt-Svc: h3=":443"; ma=86400_x000D_
_x000D_
true </t>
  </si>
  <si>
    <t xml:space="preserve">{_x000D_
    "deviceId": "ff114faaf80a4878", _x000D_
    "examAuthStt": true, _x000D_
    "ownerId": "6895a3abd65841414b714eba", _x000D_
    "publicKey": "MIIBIjANBgkqhkiG9w0BAQEFAAOCAQ8AMIIBCgKCAQEApo/GMFhAH+GhRR1B71e47J8aFr/ISKgSQwS+KtfhdHtNhl9qGnJieIgcIyGPsUjW8YEiVQ30x3aOssx/xauFm1kgNdq61B13CFeFEm58OzkUfDCPRjCxpBOuTZCRU5tWpahO/yhvUiFGSvngmNbq40K3c/yZKTB3C585b2KNsvioQ71TU0aJrruVAtksZriNgj/fWu5mtujDSkJx6T1Voh8QXmiPN6GLycQhjsFuCUbXjxeD10Bk86jmORCexLmF6viszqKxDN0Wncy4Ud/8ixBapjK4N9kcS7n9Hi9L881NohOlUaujYEWHw/JznGeZrhlp58sZm5UIo0VPNLtlPQIDAQAB", _x000D_
    "status": null, _x000D_
    "username": "0123456789"_x000D_
} </t>
  </si>
  <si>
    <t xml:space="preserve">______ REQUEST _______x000D_
GET Params_x000D_
_x000D_
_x000D_
POST Params_x000D_
JSON_x000D_
1. examAuthStt | 2. publicKey | 3. ownerId | 4. deviceId | 5. status | 6. username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</si>
  <si>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Group: Đăng nhập và bảo mật &gt; Xác thực hồ sơ y tế bằng mật mã</t>
  </si>
  <si>
    <t>Đăng nhập và bảo mật &gt; Xác thực hồ sơ y tế bằng mật mã</t>
  </si>
  <si>
    <t>get</t>
  </si>
  <si>
    <t xml:space="preserve">/caresbook2/pin-code/get?userId=6895a3abd65841414b714eba </t>
  </si>
  <si>
    <t xml:space="preserve">GET /caresbook2/pin-code/get?userId=6895a3abd65841414b714eba HTTP/2_x000D_
Host: danhy-backend.hoanmy.com_x000D_
Content-Type: application/json_x000D_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Connection: Keep-Alive_x000D_
Accept-Encoding: gzip, deflate, br_x000D_
User-Agent: okhttp/4.9.2_x000D_
_x000D_
 </t>
  </si>
  <si>
    <t xml:space="preserve">HTTP/2 200 OK_x000D_
Date: Mon, 18 Aug 2025 11:39:40 GMT_x000D_
Content-Type: application/json_x000D_
Cf-Ray: 971121caffbc26d1-HKG_x000D_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0_x000D_
Via: kong/2.8.5_x000D_
Cf-Cache-Status: DYNAMIC_x000D_
Strict-Transport-Security: max-age=15552000; includeSubDomains; preload_x000D_
Speculation-Rules: "/cdn-cgi/speculation"_x000D_
Server: cloudflare_x000D_
Alt-Svc: h3=":443"; ma=86400_x000D_
_x000D_
{"userId":"6895a3abd65841414b714eba","status":true,"createdDate":1755517167868,"updatedDate":1755517167868} </t>
  </si>
  <si>
    <t xml:space="preserve">{_x000D_
    "createdDate": 1755517167868, _x000D_
    "status": true, _x000D_
    "updatedDate": 1755517167868, _x000D_
    "userId": "6895a3abd65841414b714eba"_x000D_
} </t>
  </si>
  <si>
    <t xml:space="preserve">______ REQUEST _______x000D_
GET Params_x000D_
1. userId | _x000D_
_x000D_
POST Params_x000D_
1.  | _x000D_
_x000D_
Headers_x000D_
1. Host | 2. Content-Type | 3. Authorization | 4. Connection | 5. Accept-Encoding | 6. User-Agent | _x000D_
_x000D_
Cookies_x000D_
_x000D_
_x000D_
_x000D_
______ RESPONSE _______x000D_
Params_x000D_
JSON_x000D_
1. updatedDate | 2. userId | 3. createdDate | 4.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</si>
  <si>
    <t xml:space="preserve">/caresbook2/pin-code/new </t>
  </si>
  <si>
    <t xml:space="preserve">POST /caresbook2/pin-code/new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51_x000D_
Connection: Keep-Alive_x000D_
Accept-Encoding: gzip, deflate, br_x000D_
User-Agent: okhttp/4.9.2_x000D_
_x000D_
{"userId":"6895a3abd65841414b714eba","code":"1111"} </t>
  </si>
  <si>
    <t xml:space="preserve">HTTP/2 201 Created_x000D_
Date: Mon, 18 Aug 2025 11:39:27 GMT_x000D_
Content-Type: application/json_x000D_
Cf-Ray: 9711217a4d6626d1-HKG_x000D_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106_x000D_
X-Kong-Proxy-Latency: 0_x000D_
Via: kong/2.8.5_x000D_
Cf-Cache-Status: DYNAMIC_x000D_
Strict-Transport-Security: max-age=15552000; includeSubDomains; preload_x000D_
Server: cloudflare_x000D_
Alt-Svc: h3=":443"; ma=86400_x000D_
_x000D_
{"userId":"6895a3abd65841414b714eba","status":true,"createdDate":1755517167868,"updatedDate":1755517167868} </t>
  </si>
  <si>
    <t xml:space="preserve">{_x000D_
    "code": "1111", _x000D_
    "userId": "6895a3abd65841414b714eba"_x000D_
} </t>
  </si>
  <si>
    <t xml:space="preserve">______ REQUEST _______x000D_
GET Params_x000D_
_x000D_
_x000D_
POST Params_x000D_
JSON_x000D_
1. code | 2. userId | _x000D_
_x000D_
Headers_x000D_
1. Host | 2. Authorization | 3. Content-Type | 4. Content-Length | 5. Connection | 6. Accept-Encoding | 7. User-Agent | _x000D_
_x000D_
Cookies_x000D_
_x000D_
_x000D_
_x000D_
______ RESPONSE _______x000D_
Params_x000D_
JSON_x000D_
1. updatedDate | 2. userId | 3. createdDate | 4.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</si>
  <si>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disable</t>
  </si>
  <si>
    <t xml:space="preserve">/caresbook2/pin-code/delete </t>
  </si>
  <si>
    <t xml:space="preserve">POST /caresbook2/pin-code/delete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51_x000D_
Connection: Keep-Alive_x000D_
Accept-Encoding: gzip, deflate, br_x000D_
User-Agent: okhttp/4.9.2_x000D_
_x000D_
{"userId":"6895a3abd65841414b714eba","code":"1111"} </t>
  </si>
  <si>
    <t xml:space="preserve">HTTP/2 200 OK_x000D_
Date: Mon, 18 Aug 2025 11:39:15 GMT_x000D_
Content-Type: application/json_x000D_
Cf-Ray: 9711212c2bec26d1-HKG_x000D_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102_x000D_
X-Kong-Proxy-Latency: 0_x000D_
Via: kong/2.8.5_x000D_
Cf-Cache-Status: DYNAMIC_x000D_
Strict-Transport-Security: max-age=15552000; includeSubDomains; preload_x000D_
Server: cloudflare_x000D_
Alt-Svc: h3=":443"; ma=86400_x000D_
_x000D_
true </t>
  </si>
  <si>
    <t xml:space="preserve">______ REQUEST _______x000D_
GET Params_x000D_
_x000D_
_x000D_
POST Params_x000D_
JSON_x000D_
1. code | 2. userId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</si>
  <si>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Hồ sơ &gt; {Thông tin} &gt; Xác thực để tiếp tục</t>
  </si>
  <si>
    <t>check</t>
  </si>
  <si>
    <t xml:space="preserve">/caresbook2/pin-code/check </t>
  </si>
  <si>
    <t xml:space="preserve">POST /caresbook2/pin-code/check HTTP/2_x000D_
Host: danhy-backend.hoanmy.com_x000D_
Authorization: Bearer eyJhbGciOiJSUzI1NiIsInR5cCIgOiAiSldUIiwia2lkIiA6ICJiNmpqMHBaUGRCdF8xWmJ5YlRYUWgtVFlCczgwYmxjcHc1QURqMmZYeWdZIn0.eyJleHAiOjE3NTU3MDE2OTAsImlhdCI6MTc1NTY2NTY5MCwianRpIjoib25ydHJvOjU0MmJkZmE5LTcwOGEtNDE0Zi04ZGIxLTMzMGU4MjFmMjcyYiIsImlzcyI6Imh0dHBzOi8vZGFuaHktYmFja2VuZC5ob2FubXkuY29tL2tleWNsb2FrL3JlYWxtcy9tb2JpbGUiLCJhdWQiOiJhY2NvdW50Iiwic3ViIjoiZDBkYjRhYjQtZDdiZC00MTNlLTk0YjgtZWU4ZjdmMTI1OTRmIiwidHlwIjoiQmVhcmVyIiwiYXpwIjoiY2FyZWJvb2t2Mi1tYW5hZ2VtZW50Iiwic2lkIjoiM2Y4MTJjN2ItZDQ4ZC00YzBhLWI2M2MtNzI2YTA3NTA3MDJj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c3In0.biaWje74zAVcsLQ9TsbiGoxfjjvkQMlP3fTt_21C4SIM4eYAUp4MfSHs8XMuP3OInXucjJeVKfzFcKYW13fs6BzuE8AINMRSyFnHOqQNmVjDaz6QxSewPEyyqvPDOIRPdXMBeUGpYGChH3g262DaCU0ZDKFMZig2mYeD-xMm2URMUed43sUXHI3HcMM-NpppI925yu3r4jFJ00z8dz78bp_S24p45IJDHwCOQFCPd3HZ3oE29oAUqWE0kIUF57STAGQ6sdSMq4SMGUsQ2KwPlTMIXPgXZy5rTMnE9hSVaTNq_B65vNVh-A4q5wK9AW6_mPdTT4VYATAEjB7egTMqfg_x000D_
Content-Type: application/json_x000D_
Content-Length: 51_x000D_
Accept-Encoding: gzip, deflate, br_x000D_
User-Agent: okhttp/4.9.2_x000D_
_x000D_
{"userId":"689c34a3e1388140fef4cd0c","code":"1111"} </t>
  </si>
  <si>
    <t xml:space="preserve">HTTP/2 200 OK_x000D_
Date: Wed, 20 Aug 2025 06:20:57 GMT_x000D_
Content-Type: application/json_x000D_
Cf-Ray: 971fc9abae6185da-HKG_x000D_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101_x000D_
X-Kong-Proxy-Latency: 0_x000D_
Via: kong/2.8.5_x000D_
Cf-Cache-Status: DYNAMIC_x000D_
Strict-Transport-Security: max-age=15552000; includeSubDomains; preload_x000D_
Server: cloudflare_x000D_
Alt-Svc: h3=":443"; ma=86400_x000D_
_x000D_
true </t>
  </si>
  <si>
    <t xml:space="preserve">{_x000D_
    "code": "1111", _x000D_
    "userId": "689c34a3e1388140fef4cd0c"_x000D_
} </t>
  </si>
  <si>
    <t xml:space="preserve">______ REQUEST _______x000D_
GET Params_x000D_
_x000D_
_x000D_
POST Params_x000D_
JSON_x000D_
1. code | 2. userId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</si>
  <si>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Group: Đăng xuất</t>
  </si>
  <si>
    <t>Đăng xuẩt</t>
  </si>
  <si>
    <t>remove fcm token</t>
  </si>
  <si>
    <t xml:space="preserve">/caresbook2/fcm/token/delete </t>
  </si>
  <si>
    <t xml:space="preserve">POST /caresbook2/fcm/token/delete HTTP/2_x000D_
Host: danhy-backend.hoanmy.com_x000D_
Authorization: Bearer eyJhbGciOiJSUzI1NiIsInR5cCIgOiAiSldUIiwia2lkIiA6ICJiNmpqMHBaUGRCdF8xWmJ5YlRYUWgtVFlCczgwYmxjcHc1QURqMmZYeWdZIn0.eyJleHAiOjE3NTU2MTU3OTksImlhdCI6MTc1NTU3OTc5OSwianRpIjoib25ydHJvOmRjYjA4M2UxLTFjYzctNDhjOC1iMTA5LWRiZDIxMjcxODZkNyIsImlzcyI6Imh0dHBzOi8vZGFuaHktYmFja2VuZC5ob2FubXkuY29tL2tleWNsb2FrL3JlYWxtcy9tb2JpbGUiLCJhdWQiOiJhY2NvdW50Iiwic3ViIjoiY2M4MTRkNDItNTcwMS00MjViLWI1OTQtMTQ1NzQ4MGE1ZjkyIiwidHlwIjoiQmVhcmVyIiwiYXpwIjoiY2FyZWJvb2t2Mi1tYW5hZ2VtZW50Iiwic2lkIjoiNGExYmU4ZGEtNzRkZi00YWQ4LWFlZWMtNDY4YmM0ZGU0ODky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BoIc4LKibNIgIlDcIlfjIucVw6UaukbhI6e6CmrSJ7dsZVeNARV3-OqJ29MnHNvFDmMDU3gTXoiHCo0RnucsdtUCn4MxWI43dKZAu_lGgct2iwGtZizM3gN3NXMxq0Jb3Pv22JHMJjpJlr-bWQswz-a1TnD5-b6PTk0Lp3JKNIeN4GSZKZfmdLAE_8YpenW5UrffLxMhLviuNuj9GH0tJBXNwgLr-z5b99QhCACOhPcZUbl2tHYcM4Ugb-Nnck4kEBIMXeFb6r6Wl2gAYhUVbbueZULqv_9jIvxvmLpxFrq5PSET2uzrppM5hYw46hs-7COb5ZEHNMssAQHnyEPRw_x000D_
Content-Type: application/json_x000D_
Content-Length: 191_x000D_
Connection: Keep-Alive_x000D_
Accept-Encoding: gzip, deflate, br_x000D_
User-Agent: okhttp/4.9.2_x000D_
_x000D_
{"token":"foBu3edATgC7uHk2zks2yg:APA91bFgMyvbgNmtNzMN18y9qHxx0Sm4GZLOiVIyz3zbTdwUPYYhOA7cZPk2yogL7A8_dBWbCIrhVijyfGJw8sPeMKt2nEGFY_7HsZnMXfx0VV9itRxfasU","ownerId":"6895a3abd65841414b714eba"} </t>
  </si>
  <si>
    <t xml:space="preserve">HTTP/2 200 OK_x000D_
Date: Tue, 19 Aug 2025 07:06:38 GMT_x000D_
Content-Type: application/json_x000D_
Cf-Ray: 9717cf35dd83b41b-HKG_x000D_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169_x000D_
X-Kong-Proxy-Latency: 0_x000D_
Via: kong/2.8.5_x000D_
Cf-Cache-Status: DYNAMIC_x000D_
Strict-Transport-Security: max-age=15552000; includeSubDomains; preload_x000D_
Server: cloudflare_x000D_
Alt-Svc: h3=":443"; ma=86400_x000D_
_x000D_
{"result":0,"message":"Thành công","data":true} </t>
  </si>
  <si>
    <t xml:space="preserve">{_x000D_
    "ownerId": "6895a3abd65841414b714eba", _x000D_
    "token": "foBu3edATgC7uHk2zks2yg:APA91bFgMyvbgNmtNzMN18y9qHxx0Sm4GZLOiVIyz3zbTdwUPYYhOA7cZPk2yogL7A8_dBWbCIrhVijyfGJw8sPeMKt2nEGFY_7HsZnMXfx0VV9itRxfasU"_x000D_
} </t>
  </si>
  <si>
    <t xml:space="preserve">{_x000D_
    "data": true, _x000D_
    "message": "Thành công", _x000D_
    "result": 0_x000D_
} </t>
  </si>
  <si>
    <t>Group: Xem lịch sử khám chữa bệnh</t>
  </si>
  <si>
    <t>Kết quả khám bệnh</t>
  </si>
  <si>
    <t>getExaminations
(Duplicate #38)</t>
  </si>
  <si>
    <t>POST /forhis/hskcb/caresbook/getExaminations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165_x000D_
Host: danhy-backend.hoanmy.com_x000D_
Connection: keep-alive_x000D_
Accept-Encoding: gzip, deflate, br_x000D_
User-Agent: okhttp/4.9.2_x000D_
_x000D_
{_x000D_
  "maCSKCB": "79071",_x000D_
  "mpi": "250004203",_x000D_
  "pageSize": 10,_x000D_
  "page": 0,_x000D_
  "searchKey": "",_x000D_
  "ownerId": "68a3e3c8e53c822ba30bf964",_x000D_
  "userId": "68a3e3c8e53c822ba30bf965",_x000D_
  "years": ["2025"]_x000D_
}</t>
  </si>
  <si>
    <t>HTTP/1.1 200 _x000D_
Date: Tue, 19 Aug 2025 03:57:54 GMT_x000D_
Content-Type: application/json_x000D_
Connection: keep-alive_x000D_
CF-RAY: 9716bab079fa1062-HKG_x000D_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2433_x000D_
X-Kong-Proxy-Latency: 1_x000D_
Via: kong/2.8.5_x000D_
cf-cache-status: DYNAMIC_x000D_
Strict-Transport-Security: max-age=15552000; includeSubDomains; preload_x000D_
Server: cloudflare_x000D_
alt-svc: h3=":443"; ma=86400_x000D_
Content-Length: 435_x000D_
_x000D_
{_x000D_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t>
  </si>
  <si>
    <t>{_x000D_
  "maCSKCB": "79071",_x000D_
  "mpi": "250004203",_x000D_
  "pageSize": 10,_x000D_
  "page": 0,_x000D_
  "searchKey": "",_x000D_
  "ownerId": "68a3e3c8e53c822ba30bf964",_x000D_
  "userId": "68a3e3c8e53c822ba30bf965",_x000D_
  "years": ["2025"]_x000D_
}</t>
  </si>
  <si>
    <t>{_x000D_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t>
  </si>
  <si>
    <t>getAppointments</t>
  </si>
  <si>
    <t>/forhis/booking/getAppointments</t>
  </si>
  <si>
    <t>POST /forhis/booking/getAppointments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19_x000D_
Host: danhy-backend.hoanmy.com_x000D_
Connection: keep-alive_x000D_
Accept-Encoding: gzip, deflate, br_x000D_
User-Agent: okhttp/4.9.2_x000D_
_x000D_
{"mpi": "250004203"}</t>
  </si>
  <si>
    <t>HTTP/1.1 200 _x000D_
Date: Tue, 19 Aug 2025 03:57:59 GMT_x000D_
Content-Type: application/json_x000D_
Connection: keep-alive_x000D_
CF-RAY: 9716badedb47d007-HKG_x000D_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240_x000D_
X-Kong-Proxy-Latency: 0_x000D_
Via: kong/2.8.5_x000D_
cf-cache-status: DYNAMIC_x000D_
Strict-Transport-Security: max-age=15552000; includeSubDomains; preload_x000D_
Server: cloudflare_x000D_
alt-svc: h3=":443"; ma=86400_x000D_
Content-Length: 2_x000D_
_x000D_
[]</t>
  </si>
  <si>
    <t>getExaminationDetail</t>
  </si>
  <si>
    <t>/forhis/hskcb/caresbook/getExaminationDetail</t>
  </si>
  <si>
    <t>POST /forhis/hskcb/caresbook/getExaminationDetail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130_x000D_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t>
  </si>
  <si>
    <t>HTTP/1.1 200 _x000D_
Date: Tue, 19 Aug 2025 04:15:42 GMT_x000D_
Content-Type: application/json_x000D_
Connection: keep-alive_x000D_
CF-RAY: 9716d4cc48110448-HKG_x000D_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413_x000D_
X-Kong-Proxy-Latency: 0_x000D_
Via: kong/2.8.5_x000D_
cf-cache-status: DYNAMIC_x000D_
Strict-Transport-Security: max-age=15552000; includeSubDomains; preload_x000D_
Server: cloudflare_x000D_
alt-svc: h3=":443"; ma=86400_x000D_
Content-Length: 390_x000D_
_x000D_
{_x000D_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t>
  </si>
  <si>
    <t>{_x000D_
  "maCSKCB": "79071",_x000D_
  "mpi": "250004203",_x000D_
  "khamBenhId": 258062,_x000D_
  "ownerId": "68a3e3c8e53c822ba30bf964",_x000D_
  "userId": "68a3e3c8e53c822ba30bf965"_x000D_
}</t>
  </si>
  <si>
    <t>{_x000D_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t>
  </si>
  <si>
    <t xml:space="preserve">Kết quả khám bệnh &gt; Chi tiết hồ sơ KCB &gt; Đơn thuốc </t>
  </si>
  <si>
    <t>getRx</t>
  </si>
  <si>
    <t>/forhis/hskcb/caresbook/getRx</t>
  </si>
  <si>
    <t>POST /forhis/hskcb/caresbook/getRx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t>
  </si>
  <si>
    <t>HTTP/1.1 200 _x000D_
Date: Tue, 19 Aug 2025 04:16:01 GMT_x000D_
Content-Type: application/json_x000D_
Connection: keep-alive_x000D_
CF-RAY: 9716d544ff1ae903-HKG_x000D_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192_x000D_
X-Kong-Proxy-Latency: 0_x000D_
Via: kong/2.8.5_x000D_
cf-cache-status: DYNAMIC_x000D_
Strict-Transport-Security: max-age=15552000; includeSubDomains; preload_x000D_
Server: cloudflare_x000D_
alt-svc: h3=":443"; ma=86400_x000D_
Content-Length: 1359_x000D_
_x000D_
[{"soToaThuoc":"2505260002","duocId":"524968","maDuoc":null,"tenDuocDayDu":"Liverton,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t>
  </si>
  <si>
    <t>{_x000D_
  "maCSKCB": "79071",_x000D_
  "mpi": "250004203",_x000D_
  "khamBenhId": "258062",_x000D_
  "ownerId": "68a3e3c8e53c822ba30bf964",_x000D_
  "userId": "68a3e3c8e53c822ba30bf965"_x000D_
}</t>
  </si>
  <si>
    <t>[{"soToaThuoc":"2505260002","duocId":"524968","maDuoc":null,"tenDuocDayDu":"Liverton,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t>
  </si>
  <si>
    <t>Kết quả khám bệnh &gt; Chi tiết hồ sơ KCB &gt; Đơn thuốc &gt; Xem đơn thuốc</t>
  </si>
  <si>
    <t>getRxPdf</t>
  </si>
  <si>
    <t>/forhis/hskcb/caresbook/getRxPdf</t>
  </si>
  <si>
    <t>POST /forhis/hskcb/caresbook/getRxPdf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t>
  </si>
  <si>
    <t>HTTP/1.1 500 _x000D_
Date: Tue, 19 Aug 2025 04:16:27 GMT_x000D_
Content-Type: application/json_x000D_
Connection: keep-alive_x000D_
CF-RAY: 9716d5ea5981dd8c-HKG_x000D_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116_x000D_
X-Kong-Proxy-Latency: 0_x000D_
Via: kong/2.8.5_x000D_
cf-cache-status: DYNAMIC_x000D_
Strict-Transport-Security: max-age=15552000; includeSubDomains; preload_x000D_
Server: cloudflare_x000D_
alt-svc: h3=":443"; ma=86400_x000D_
Content-Length: 151_x000D_
_x000D_
{_x000D_
  "errorMessage": "Lỗi dịch vụ vui lòng liên hệ quản trị viên để kiểm tra nhật ký hệ thống.",_x000D_
  "status": "INTERNAL_SERVER_ERROR"_x000D_
}</t>
  </si>
  <si>
    <t>{_x000D_
  "errorMessage": "Lỗi dịch vụ vui lòng liên hệ quản trị viên để kiểm tra nhật ký hệ thống.",_x000D_
  "status": "INTERNAL_SERVER_ERROR"_x000D_
}</t>
  </si>
  <si>
    <t>Kết quả khám bệnh &gt; Chi tiết hồ sơ KCB &gt; Xét nghiệm</t>
  </si>
  <si>
    <t>getDiagnosticLabSessions</t>
  </si>
  <si>
    <t>/forhis/hskcb/caresbook/getDiagnosticLabSessions</t>
  </si>
  <si>
    <t>POST /forhis/hskcb/caresbook/getDiagnosticLabSessions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"tiepNhanId": "227375",_x000D_
  "ownerId": "68a3e3c8e53c822ba30bf964",_x000D_
  "userId": "68a3e3c8e53c822ba30bf965"_x000D_
}</t>
  </si>
  <si>
    <t>HTTP/1.1 200 _x000D_
Date: Tue, 19 Aug 2025 04:20:43 GMT_x000D_
Content-Type: application/json_x000D_
Connection: keep-alive_x000D_
CF-RAY: 9716dc2afcfe6e69-HKG_x000D_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103_x000D_
X-Kong-Proxy-Latency: 1_x000D_
Via: kong/2.8.5_x000D_
cf-cache-status: DYNAMIC_x000D_
Strict-Transport-Security: max-age=15552000; includeSubDomains; preload_x000D_
Server: cloudflare_x000D_
alt-svc: h3=":443"; ma=86400_x000D_
Content-Length: 2_x000D_
_x000D_
[]</t>
  </si>
  <si>
    <t>{_x000D_
  "maCSKCB": "79071",_x000D_
  "mpi": "250004203",_x000D_
  "tiepNhanId": "227375",_x000D_
  "ownerId": "68a3e3c8e53c822ba30bf964",_x000D_
  "userId": "68a3e3c8e53c822ba30bf965"_x000D_
}</t>
  </si>
  <si>
    <t xml:space="preserve">Kết quả khám bệnh &gt; Chi tiết hồ sơ KCB &gt; Cận lâm sàng </t>
  </si>
  <si>
    <t>getClinicalSession</t>
  </si>
  <si>
    <t>/forhis/hskcb/caresbook/getClinicalSession</t>
  </si>
  <si>
    <t>POST /forhis/hskcb/caresbook/getClinicalSession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"tiepNhanId": "227375",_x000D_
  "ownerId": "68a3e3c8e53c822ba30bf964",_x000D_
  "userId": "68a3e3c8e53c822ba30bf965"_x000D_
}</t>
  </si>
  <si>
    <t>HTTP/1.1 200 _x000D_
Date: Tue, 19 Aug 2025 04:21:12 GMT_x000D_
Content-Type: application/json_x000D_
Connection: keep-alive_x000D_
CF-RAY: 9716dcde7fe60ec0-HKG_x000D_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139_x000D_
X-Kong-Proxy-Latency: 0_x000D_
Via: kong/2.8.5_x000D_
cf-cache-status: DYNAMIC_x000D_
Strict-Transport-Security: max-age=15552000; includeSubDomains; preload_x000D_
Server: cloudflare_x000D_
alt-svc: h3=":443"; ma=86400_x000D_
Content-Length: 178_x000D_
_x000D_
[{"dichVuId":1127,"tenXetNghiem":"Siêu âm Doppler màu tim","kqXetNghiemId":2668750,"maXetNghiem":null,"ngayYLenh":"05/26/2025 00:00:00","maNhom":"0304","tenNhom":"Siêu Âm"}]</t>
  </si>
  <si>
    <t>[{"dichVuId":1127,"tenXetNghiem":"Siêu âm Doppler màu tim","kqXetNghiemId":2668750,"maXetNghiem":null,"ngayYLenh":"05/26/2025 00:00:00","maNhom":"0304","tenNhom":"Siêu Âm"}]</t>
  </si>
  <si>
    <t>getDiagnosticImageDetail</t>
  </si>
  <si>
    <t>/forhis/hskcb/caresbook/getDiagnosticImageDetail</t>
  </si>
  <si>
    <t>POST /forhis/hskcb/caresbook/getDiagnosticImageDetail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t>
  </si>
  <si>
    <t>HTTP/1.1 200 _x000D_
Date: Tue, 19 Aug 2025 04:21:17 GMT_x000D_
Content-Type: application/json_x000D_
Connection: keep-alive_x000D_
CF-RAY: 9716dcfe88b60ec0-HKG_x000D_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89_x000D_
X-Kong-Proxy-Latency: 0_x000D_
Via: kong/2.8.5_x000D_
cf-cache-status: DYNAMIC_x000D_
Strict-Transport-Security: max-age=15552000; includeSubDomains; preload_x000D_
Server: cloudflare_x000D_
alt-svc: h3=":443"; ma=86400_x000D_
Content-Length: 231_x000D_
_x000D_
{_x000D_
  "tenDichVu": null,_x000D_
  "maDichVu": null,_x000D_
  "ngayThucHien": null,_x000D_
  "maNhomDichVu": null,_x000D_
  "xetNghiemId": "2668750",_x000D_
  "ketLuan": "Chưa thấy bất thường đáng kể trên siêu âm tim qua thành ngực (TTE)   ",_x000D_
  "moTa": null,_x000D_
  "tenNhomDichVu": null_x000D_
}</t>
  </si>
  <si>
    <t>{_x000D_
  "maCSKCB": "79071",_x000D_
  "mpi": "250004203",_x000D_
  "ownerId": "68a3e3c8e53c822ba30bf964",_x000D_
  "userId": "68a3e3c8e53c822ba30bf965",_x000D_
  "clsKetQuaId": 2668750_x000D_
}</t>
  </si>
  <si>
    <t>{_x000D_
  "tenDichVu": null,_x000D_
  "maDichVu": null,_x000D_
  "ngayThucHien": null,_x000D_
  "maNhomDichVu": null,_x000D_
  "xetNghiemId": "2668750",_x000D_
  "ketLuan": "Chưa thấy bất thường đáng kể trên siêu âm tim qua thành ngực (TTE)   ",_x000D_
  "moTa": null,_x000D_
  "tenNhomDichVu": null_x000D_
}</t>
  </si>
  <si>
    <t>Kết quả khám bệnh &gt; Chi tiết hồ sơ KCB &gt; Cận lâm sàng &gt; Xem Tệp gốc</t>
  </si>
  <si>
    <r>
      <t xml:space="preserve">getClinicalSessionPdf
</t>
    </r>
    <r>
      <rPr>
        <b/>
        <sz val="10"/>
        <color theme="1"/>
        <rFont val="Arial"/>
        <family val="2"/>
      </rPr>
      <t>(Duplicate #129)</t>
    </r>
  </si>
  <si>
    <t>/forhis/hskcb/caresbook/getClinicalSessionPdf</t>
  </si>
  <si>
    <t>POST /forhis/hskcb/caresbook/getClinicalSessionPdf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t>
  </si>
  <si>
    <t>HTTP/1.1 500 _x000D_
Date: Tue, 19 Aug 2025 08:50:10 GMT_x000D_
Content-Type: application/json_x000D_
Connection: keep-alive_x000D_
CF-RAY: 971866e1785d07b1-HKG_x000D_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92_x000D_
X-Kong-Proxy-Latency: 0_x000D_
Via: kong/2.8.5_x000D_
cf-cache-status: DYNAMIC_x000D_
Strict-Transport-Security: max-age=15552000; includeSubDomains; preload_x000D_
Server: cloudflare_x000D_
alt-svc: h3=":443"; ma=86400_x000D_
Content-Length: 151_x000D_
_x000D_
{_x000D_
  "errorMessage": "Lỗi dịch vụ vui lòng liên hệ quản trị viên để kiểm tra nhật ký hệ thống.",_x000D_
  "status": "INTERNAL_SERVER_ERROR"_x000D_
}</t>
  </si>
  <si>
    <r>
      <t xml:space="preserve">getClinicalListImageDetail
</t>
    </r>
    <r>
      <rPr>
        <b/>
        <sz val="10"/>
        <color theme="1"/>
        <rFont val="Arial"/>
        <family val="2"/>
      </rPr>
      <t>(#Duplicate 127)</t>
    </r>
  </si>
  <si>
    <t>/forhis/hskcb/caresbook/getClinicalListImageDetail</t>
  </si>
  <si>
    <t>POST /forhis/hskcb/caresbook/getClinicalListImageDetail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t>
  </si>
  <si>
    <t>HTTP/1.1 200 _x000D_
Date: Tue, 19 Aug 2025 08:52:12 GMT_x000D_
Content-Type: application/json_x000D_
Connection: keep-alive_x000D_
CF-RAY: 971869d99c4d04f2-HKG_x000D_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26_x000D_
_x000D_
{_x000D_
  "total": 0,_x000D_
  "listImage": []_x000D_
}</t>
  </si>
  <si>
    <t>{_x000D_
  "total": 0,_x000D_
  "listImage": []_x000D_
}</t>
  </si>
  <si>
    <t>Group: Thông báo</t>
  </si>
  <si>
    <t>Thông báo chung</t>
  </si>
  <si>
    <t>/caresbook2/notify/sys</t>
  </si>
  <si>
    <t xml:space="preserve">GET /caresbook2/notify/sys?ownerId=6895a3abd65841414b714eba&amp;tbDichBenh=true&amp;tbSucKhoe=true HTTP/2_x000D_
Host: danhy-backend.hoanmy.com_x000D_
Content-Type: application/json_x000D_
Authorization: Bearer eyJhbGciOiJSUzI1NiIsInR5cCIgOiAiSldUIiwia2lkIiA6ICJiNmpqMHBaUGRCdF8xWmJ5YlRYUWgtVFlCczgwYmxjcHc1QURqMmZYeWdZIn0.eyJleHAiOjE3NTU2MjU3MjIsImlhdCI6MTc1NTU4OTcyMiwianRpIjoib25ydHJvOjNjM2YxNjc4LTJlMDMtNDNlNy1iNzM0LWRlNDc3M2QxZTZlNiIsImlzcyI6Imh0dHBzOi8vZGFuaHktYmFja2VuZC5ob2FubXkuY29tL2tleWNsb2FrL3JlYWxtcy9tb2JpbGUiLCJhdWQiOiJhY2NvdW50Iiwic3ViIjoiY2M4MTRkNDItNTcwMS00MjViLWI1OTQtMTQ1NzQ4MGE1ZjkyIiwidHlwIjoiQmVhcmVyIiwiYXpwIjoiY2FyZWJvb2t2Mi1tYW5hZ2VtZW50Iiwic2lkIjoiMzlmNjE5NzktMTFjYi00NmJiLTkzYWQtM2U3MTJkOWM2M2V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ijcLc1_OMfKUMRax_cnPXrz43sr2E1i8W95FUPmu7NGhEpk42Dd9pTPI5eqTjy3cCVnLhYPvMp3-yf9BpbXsbqMo3-FiTnIJ8WS6nhd_D3mGw5rBBsee99GC_f6uqNf70aQ_9GjRFecdP6mb-AeN97DrHTAGWLlH0XKN4YzEin7J2R56-flTRZSpnmUReaeYUyX_c3oEvCGQ7cyYNi0xuiv3oF5EPAwAz818ZycAx6y4WUv8xavzGsrQ0uVU2u4q11YUdXbzCg0V7mj2PC6Q3HBqrHozm4soEIVxCjAWbrAYYWw-nzzcKT6CnDtGLz8Ie1ehVCga6feF2ASRIVRSA_x000D_
Accept-Encoding: gzip, deflate, br_x000D_
User-Agent: okhttp/4.9.2_x000D_
_x000D_
 </t>
  </si>
  <si>
    <t xml:space="preserve">HTTP/2 200 OK_x000D_
Date: Tue, 19 Aug 2025 07:51:18 GMT_x000D_
Content-Type: application/json_x000D_
Cf-Ray: 971810a43bd4dd39-HKG_x000D_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0_x000D_
Via: kong/2.8.5_x000D_
Cf-Cache-Status: DYNAMIC_x000D_
Strict-Transport-Security: max-age=15552000; includeSubDomains; preload_x000D_
Speculation-Rules: "/cdn-cgi/speculation"_x000D_
Server: cloudflare_x000D_
Alt-Svc: h3=":443"; ma=86400_x000D_
_x000D_
[{"_id":"68a3f580228113141b868f72","type":14,"time":1755575678402,"title":"teste","htmlContent":"teste","shortenContent":"teste","hskcbId":null,"bookingId":null,"hsskId":null,"mpi":null,"ownerId":null,"userId":null,"hospitalId":null,"followUpExaminationId":0,"clinicalResultId":0,"clinicalRequireId":0,"examinationId":0,"receptionId":0},{"_id":"68a3f692228113141b868f75","type":14,"time":1755575954267,"title":"see","htmlContent":"see","shortenContent":"see","hskcbId":null,"bookingId":null,"hsskId":null,"mpi":null,"ownerId":null,"userId":null,"hospitalId":null,"followUpExaminationId":0,"clinicalResultId":0,"clinicalRequireId":0,"examinationId":0,"receptionId":0},{"_id":"68a3f7a843586c2f4fbacad2","type":14,"time":1755576232120,"title":"see","htmlContent":"see","shortenContent":"see","hskcbId":null,"bookingId":null,"hsskId":null,"mpi":null,"ownerId":null,"userId":null,"hospitalId":null,"followUpExaminationId":0,"clinicalResultId":0,"clinicalRequireId":0,"examinationId":0,"receptionId":0},{"_id":"68a3fece43586c2f4fbacad6","type":14,"time":1755578247534,"title":"see","htmlContent":"see","shortenContent":"see","hskcbId":null,"bookingId":null,"hsskId":null,"mpi":null,"ownerId":null,"userId":null,"hospitalId":null,"followUpExaminationId":0,"clinicalResultId":0,"clinicalRequireId":0,"examinationId":0,"receptionId":0},{"_id":"68a3fece43586c2f4fbacad8","type":14,"time":1755578291128,"title":"see","htmlContent":"see","shortenContent":"see","hskcbId":null,"bookingId":null,"hsskId":null,"mpi":null,"ownerId":null,"userId":null,"hospitalId":null,"followUpExaminationId":0,"clinicalResultId":0,"clinicalRequireId":0,"examinationId":0,"receptionId":0},{"_id":"68a3fece43586c2f4fbacad0","type":14,"time":1755578313331,"title":"see","htmlContent":"see","shortenContent":"see","hskcbId":null,"bookingId":null,"hsskId":null,"mpi":null,"ownerId":null,"userId":null,"hospitalId":null,"followUpExaminationId":0,"clinicalResultId":0,"clinicalRequireId":0,"examinationId":0,"receptionId":0},{"_id":"68a3fece43586c2f4fbacad1","type":14,"time":1755578363442,"title":"see","htmlContent":"see","shortenContent":"see","hskcbId":null,"bookingId":null,"hsskId":null,"mpi":null,"ownerId":null,"userId":null,"hospitalId":null,"followUpExaminationId":0,"clinicalResultId":0,"clinicalRequireId":0,"examinationId":0,"receptionId":0},{"_id":"68a3fece43586c2f4fbaced1","type":14,"time":1755579045067,"title":"see","htmlContent":"see","shortenContent":"see","hskcbId":null,"bookingId":null,"hsskId":null,"mpi":null,"ownerId":null,"userId":null,"hospitalId":null,"followUpExaminationId":0,"clinicalResultId":0,"clinicalRequireId":0,"examinationId":0,"receptionId":0},{"_id":"68a3fece43586c2f4fbaded1","type":14,"time":1755579208543,"title":"see","htmlContent":"see","shortenContent":"see","hskcbId":null,"bookingId":null,"hsskId":null,"mpi":null,"ownerId":null,"userId":null,"hospitalId":null,"followUpExaminationId":0,"clinicalResultId":0,"clinicalRequireId":0,"examinationId":0,"receptionId":0}] </t>
  </si>
  <si>
    <t xml:space="preserve">[_x000D_
    {_x000D_
        "_id": "68a3f580228113141b868f72", _x000D_
        "bookingId": null, _x000D_
        "clinicalRequireId": 0, _x000D_
        "clinicalResultId": 0, _x000D_
        "examinationId": 0, _x000D_
        "followUpExaminationId": 0, _x000D_
        "hospitalId": null, _x000D_
        "hskcbId": null, _x000D_
        "hsskId": null, _x000D_
        "htmlContent": "teste", _x000D_
        "mpi": null, _x000D_
        "ownerId": null, _x000D_
        "receptionId": 0, _x000D_
        "shortenContent": "teste", _x000D_
        "time": 1755575678402, _x000D_
        "title": "teste", _x000D_
        "type": 14, _x000D_
        "userId": null_x000D_
    }, _x000D_
    {_x000D_
        "_id": "68a3f692228113141b868f75",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1755575954267, _x000D_
        "title": "see", _x000D_
        "type": 14, _x000D_
        "userId": null_x000D_
    }, _x000D_
    {_x000D_
        "_id": "68a3f7a843586c2f4fbacad2",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1755576232120, _x000D_
        "title": "see", _x000D_
        "type": 14, _x000D_
        "userId": null_x000D_
    }, _x000D_
    {_x000D_
        "_id": "68a3fece43586c2f4fbacad6",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1755578247534, _x000D_
        "title": "see", _x000D_
        "type": 14, _x000D_
        "userId": null_x000D_
    }, _x000D_
    {_x000D_
        "_id": "68a3fece43586c2f4fbacad8",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1755578291128, _x000D_
        "title": "see", _x000D_
        "type": 14, _x000D_
        "userId": null_x000D_
    }, _x000D_
    {_x000D_
        "_id": "68a3fece43586c2f4fbacad0",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1755578313331, _x000D_
        "title": "see", _x000D_
        "type": 14, _x000D_
        "userId": null_x000D_
    }, _x000D_
    {_x000D_
        "_id": "68a3fece43586c2f4fbacad1",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1755578363442, _x000D_
        "title": "see", _x000D_
        "type": 14, _x000D_
        "userId": null_x000D_
    }, _x000D_
    {_x000D_
        "_id": "68a3fece43586c2f4fbaced1",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1755579045067, _x000D_
        "title": "see", _x000D_
        "type": 14, _x000D_
        "userId": null_x000D_
    }, _x000D_
    {_x000D_
        "_id": "68a3fece43586c2f4fbaded1",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1755579208543, _x000D_
        "title": "see", _x000D_
        "type": 14, _x000D_
        "userId": null_x000D_
    }_x000D_
] </t>
  </si>
  <si>
    <t xml:space="preserve">______ REQUEST _______x000D_
GET Params_x000D_
1. ownerId | 2. tbDichBenh | 3. tbSucKhoe | _x000D_
_x000D_
POST Params_x000D_
1.  | _x000D_
_x000D_
Headers_x000D_
1. Host | 2. Content-Type | 3. Authorization | 4. Accept-Encoding | 5. User-Agent | _x000D_
_x000D_
Cookies_x000D_
_x000D_
_x000D_
_x000D_
______ RESPONSE _______x000D_
Params_x000D_
JSON_x000D_
1. 0_htmlContent | 2. 1_htmlContent | 3. 5_hskcbId | 4. 0_clinicalResultId | 5. 2_htmlContent | 6. 6_ownerId | 7. 3_examinationId | 8. 4_htmlContent | 9. 7_type | 10. 3_htmlContent | 11. 5_clinicalRequireId | 12. 5_htmlContent | 13. 1_title | 14. 5_mpi | 15. 8_examinationId | 16. 1_hskcbId | 17. 3_shortenContent | 18. 8_htmlContent | 19. 7_htmlContent | 20. 1_followUpExaminationId | 21. 6_htmlContent | 22. 6__id | 23. 1_time | 24. 4_clinicalRequireId | 25. 0_followUpExaminationId | 26. 5_bookingId | 27. 3_time | 28. 2_clinicalResultId | 29. 0_time | 30. 7_clinicalResultId | 31. 4__id | 32. 0_hospitalId | 33. 7_mpi | 34. 2_ownerId | 35. 6_bookingId | 36. 3_clinicalRequireId | 37. 6_type | 38. 4_clinicalResultId | 39. 1_hospitalId | 40. 4_shortenContent | 41. 3_bookingId | 42. 4_followUpExaminationId | 43. 7_ownerId | 44. 0_mpi | 45. 5_clinicalResultId | 46. 6_hskcbId | 47. 2_hskcbId | 48. 4_type | 49. 6_title | 50. 8_clinicalRequireId | 51. 0_examinationId | 52. 0_title | 53. 3__id | 54. 0_bookingId | 55. 6_shortenContent | 56. 1_hsskId | 57. 2_followUpExaminationId | 58. 2_userId | 59. 1_shortenContent | 60. 1_examinationId | 61. 3_ownerId | 62. 8__id | 63. 1__id | 64. 2_mpi | 65. 8_time | 66. 6_userId | 67. 5_time | 68. 6_clinicalRequireId | 69. 7_title | 70. 5_hsskId | 71. 2_time | 72. 8_clinicalResultId | 73. 8_shortenContent | 74. 7__id | 75. 8_followUpExaminationId | 76. 1_type | 77. 8_hospitalId | 78. 1_bookingId | 79. 3_hskcbId | 80. 7_hskcbId | 81. 0_clinicalRequireId | 82. 5_shortenContent | 83. 8_ownerId | 84. 8_bookingId | 85. 1_clinicalResultId | 86. 4_mpi | 87. 2_hospitalId | 88. 5_receptionId | 89. 5_title | 90. 2_examinationId | 91. 6_receptionId | 92. 0_ownerId | 93. 7_receptionId | 94. 8_title | 95. 7_time | 96. 8_receptionId | 97. 1_clinicalRequireId | 98. 1_userId | 99. 6_time | 100. 2_bookingId | 101. 2_title | 102. 3_userId | 103. 2_hsskId | 104. 4_hsskId | 105. 0_hsskId | 106. 5__id | 107. 5_userId | 108. 6_followUpExaminationId | 109. 0_type | 110. 8_hsskId | 111. 7_followUpExaminationId | 112. 7_userId | 113. 6_hsskId | 114. 7_examinationId | 115. 0_hskcbId | 116. 6_mpi | 117. 4_ownerId | 118. 3_type | 119. 2__id | 120. 3_title | 121. 4_hskcbId | 122. 1_mpi | 123. 2_clinicalRequireId | 124. 8_hskcbId | 125. 6_clinicalResultId | 126. 5_followUpExaminationId | 127. 7_bookingId | 128. 6_examinationId | 129. 7_hospitalId | 130. 4_time | 131. 7_clinicalRequireId | 132. 2_shortenContent | 133. 8_mpi | 134. 3_mpi | 135. 4_examinationId | 136. 8_type | 137. 3_hospitalId | 138. 2_type | 139. 3_hsskId | 140. 0_userId | 141. 4_bookingId | 142. 5_type | 143. 4_userId | 144. 6_hospitalId | 145. 7_shortenContent | 146. 1_ownerId | 147. 4_receptionId | 148. 3_followUpExaminationId | 149. 8_userId | 150. 3_receptionId | 151. 4_hospitalId | 152. 7_hsskId | 153. 2_receptionId | 154. 5_ownerId | 155. 3_clinicalResultId | 156. 4_title | 157. 5_examinationId | 158. 0__id | 159. 5_hospitalId | 160. 0_shortenContent | 161. 1_receptionId | 162. 0_receptionId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t>
  </si>
  <si>
    <t>Thông báo cá nhân</t>
  </si>
  <si>
    <t>/caresbook2/notify/6895a3abd65841414b714eba/list</t>
  </si>
  <si>
    <t xml:space="preserve">GET /caresbook2/notify/6895a3abd65841414b714eba/list?amount=10&amp;idx=1 HTTP/2_x000D_
Host: danhy-backend.hoanmy.com_x000D_
Content-Type: application/json_x000D_
Authorization: Bearer eyJhbGciOiJSUzI1NiIsInR5cCIgOiAiSldUIiwia2lkIiA6ICJiNmpqMHBaUGRCdF8xWmJ5YlRYUWgtVFlCczgwYmxjcHc1QURqMmZYeWdZIn0.eyJleHAiOjE3NTU2MjU3MjIsImlhdCI6MTc1NTU4OTcyMiwianRpIjoib25ydHJvOjNjM2YxNjc4LTJlMDMtNDNlNy1iNzM0LWRlNDc3M2QxZTZlNiIsImlzcyI6Imh0dHBzOi8vZGFuaHktYmFja2VuZC5ob2FubXkuY29tL2tleWNsb2FrL3JlYWxtcy9tb2JpbGUiLCJhdWQiOiJhY2NvdW50Iiwic3ViIjoiY2M4MTRkNDItNTcwMS00MjViLWI1OTQtMTQ1NzQ4MGE1ZjkyIiwidHlwIjoiQmVhcmVyIiwiYXpwIjoiY2FyZWJvb2t2Mi1tYW5hZ2VtZW50Iiwic2lkIjoiMzlmNjE5NzktMTFjYi00NmJiLTkzYWQtM2U3MTJkOWM2M2V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ijcLc1_OMfKUMRax_cnPXrz43sr2E1i8W95FUPmu7NGhEpk42Dd9pTPI5eqTjy3cCVnLhYPvMp3-yf9BpbXsbqMo3-FiTnIJ8WS6nhd_D3mGw5rBBsee99GC_f6uqNf70aQ_9GjRFecdP6mb-AeN97DrHTAGWLlH0XKN4YzEin7J2R56-flTRZSpnmUReaeYUyX_c3oEvCGQ7cyYNi0xuiv3oF5EPAwAz818ZycAx6y4WUv8xavzGsrQ0uVU2u4q11YUdXbzCg0V7mj2PC6Q3HBqrHozm4soEIVxCjAWbrAYYWw-nzzcKT6CnDtGLz8Ie1ehVCga6feF2ASRIVRSA_x000D_
Accept-Encoding: gzip, deflate, br_x000D_
User-Agent: okhttp/4.9.2_x000D_
_x000D_
 </t>
  </si>
  <si>
    <t xml:space="preserve">HTTP/2 200 OK_x000D_
Date: Tue, 19 Aug 2025 07:53:24 GMT_x000D_
Content-Type: application/json_x000D_
Cf-Ray: 971813b6df29e2e3-HKG_x000D_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20_x000D_
X-Kong-Proxy-Latency: 0_x000D_
Via: kong/2.8.5_x000D_
Cf-Cache-Status: DYNAMIC_x000D_
Report-To: {"endpoints":[{"url":"https:\/\/csp-reporting.cloudflare.com\/cdn-cgi\/script_monitor\/report?m=e2EvYbYh.R8QiER1H7KxCi4n3e96rfdnnLJEKhSumhU-1755590004-1.0.1.1-N7lkPJx_PUwMuO0dqQHUwImMIiWoORAne3eWwGFA0830hbKT0btW_IBp3KOWiAZVOWgv2X_rJ7kxesjiJ8rTZ2.DHxacvJHA8p6EBYln.DeALHml.fOV_M_90xtfyj9PLbGwgNZH0X3oqLheIwUdqYh6.oC2wfPBjTXC.xpP2OIluxrFQd_k1mat_DNjrpC5"}],"group":"cf-csp-endpoint","max_age":86400}_x000D_
Content-Security-Policy-Report-Only: script-src 'none'; report-uri https://csp-reporting.cloudflare.com/cdn-cgi/script_monitor/report?m=e2EvYbYh.R8QiER1H7KxCi4n3e96rfdnnLJEKhSumhU-1755590004-1.0.1.1-N7lkPJx_PUwMuO0dqQHUwImMIiWoORAne3eWwGFA0830hbKT0btW_IBp3KOWiAZVOWgv2X_rJ7kxesjiJ8rTZ2.DHxacvJHA8p6EBYln.DeALHml.fOV_M_90xtfyj9PLbGwgNZH0X3oqLheIwUdqYh6.oC2wfPBjTXC.xpP2OIluxrFQd_k1mat_DNjrpC5; report-to cf-csp-endpoint_x000D_
Strict-Transport-Security: max-age=15552000; includeSubDomains; preload_x000D_
Speculation-Rules: "/cdn-cgi/speculation"_x000D_
Server: cloudflare_x000D_
Alt-Svc: h3=":443"; ma=86400_x000D_
_x000D_
{"notification":[{"_id":"689d5e8edce5e7561215eb5d","type":8,"time":1755143820491,"title":null,"htmlContent":"Cảm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8cdce5e7561215eb5b","hsskId":null,"mpi":null,"ownerId":"6895a3abd65841414b714eba","userId":null,"hospitalId":null,"followUpExaminationId":0,"clinicalResultId":0,"clinicalRequireId":0,"examinationId":0,"receptionId":0},{"_id":"689d5e7dc46ce90d84b0ac82","type":8,"time":1755143802980,"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7ac46ce90d84b0ac80","hsskId":null,"mpi":null,"ownerId":"6895a3abd65841414b714eba","userId":null,"hospitalId":null,"followUpExaminationId":0,"clinicalResultId":0,"clinicalRequireId":0,"examinationId":0,"receptionId":0},{"_id":"689d5e11dce5e7561215eb5a","type":8,"time":1755143695182,"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0fdce5e7561215eb58","hsskId":null,"mpi":null,"ownerId":"6895a3abd65841414b714eba","userId":null,"hospitalId":null,"followUpExaminationId":0,"clinicalResultId":0,"clinicalRequireId":0,"examinationId":0,"receptionId":0},{"_id":"689d5e05dce5e7561215eb57","type":1,"time":1755143685411,"title":null,"htmlContent":"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shortenContent":null,"hskcbId":null,"bookingId":"689d56e9dce5e7561215eb4a","hsskId":null,"mpi":null,"ownerId":"6895a3abd65841414b714eba","userId":null,"hospitalId":null,"followUpExaminationId":0,"clinicalResultId":0,"clinicalRequireId":0,"examinationId":0,"receptionId":0},{"_id":"689d5c2adce5e7561215eb51","type":8,"time":1755143207752,"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c27dce5e7561215eb4f","hsskId":null,"mpi":null,"ownerId":"6895a3abd65841414b714eba","userId":null,"hospitalId":null,"followUpExaminationId":0,"clinicalResultId":0,"clinicalRequireId":0,"examinationId":0,"receptionId":0},{"_id":"689d56ecdce5e7561215eb4c","type":8,"time":1755141865794,"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56e9dce5e7561215eb4a","hsskId":null,"mpi":null,"ownerId":"6895a3abd65841414b714eba","userId":null,"hospitalId":null,"followUpExaminationId":0,"clinicalResultId":0,"clinicalRequireId":0,"examinationId":0,"receptionId":0}],"idx":1} </t>
  </si>
  <si>
    <t xml:space="preserve">{_x000D_
    "idx": 1, _x000D_
    "notification": [_x000D_
        {_x000D_
            "_id": "689d5e8edce5e7561215eb5d", _x000D_
            "bookingId": "689d5e8cdce5e7561215eb5b",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1755143820491, _x000D_
            "title": null, _x000D_
            "type": 8, _x000D_
            "userId": null_x000D_
        }, _x000D_
        {_x000D_
            "_id": "689d5e7dc46ce90d84b0ac82", _x000D_
            "bookingId": "689d5e7ac46ce90d84b0ac80",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1755143802980, _x000D_
            "title": null, _x000D_
            "type": 8, _x000D_
            "userId": null_x000D_
        }, _x000D_
        {_x000D_
            "_id": "689d5e11dce5e7561215eb5a", _x000D_
            "bookingId": "689d5e0fdce5e7561215eb58",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1755143695182, _x000D_
            "title": null, _x000D_
            "type": 8, _x000D_
            "userId": null_x000D_
        }, _x000D_
        {_x000D_
            "_id": "689d5e05dce5e7561215eb57", _x000D_
            "bookingId": "689d56e9dce5e7561215eb4a", _x000D_
            "clinicalRequireId": 0, _x000D_
            "clinicalResultId": 0, _x000D_
            "examinationId": 0, _x000D_
            "followUpExaminationId": 0, _x000D_
            "hospitalId": null, _x000D_
            "hskcbId": null, _x000D_
            "hsskId": null, _x000D_
            "htmlContent": "Lịch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 _x000D_
            "mpi": null, _x000D_
            "ownerId": "6895a3abd65841414b714eba", _x000D_
            "receptionId": 0, _x000D_
            "shortenContent": null, _x000D_
            "time": 1755143685411, _x000D_
            "title": null, _x000D_
            "type": 1, _x000D_
            "userId": null_x000D_
        }, _x000D_
        {_x000D_
            "_id": "689d5c2adce5e7561215eb51", _x000D_
            "bookingId": "689d5c27dce5e7561215eb4f",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1755143207752, _x000D_
            "title": null, _x000D_
            "type": 8, _x000D_
            "userId": null_x000D_
        }, _x000D_
        {_x000D_
            "_id": "689d56ecdce5e7561215eb4c", _x000D_
            "bookingId": "689d56e9dce5e7561215eb4a",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1755141865794, _x000D_
            "title": null, _x000D_
            "type": 8, _x000D_
            "userId": null_x000D_
        }_x000D_
    ]_x000D_
} </t>
  </si>
  <si>
    <t xml:space="preserve">______ REQUEST _______x000D_
GET Params_x000D_
1. amount | 2. idx | _x000D_
_x000D_
POST Params_x000D_
1.  | _x000D_
_x000D_
Headers_x000D_
1. Host | 2. Content-Type | 3. Authorization | 4. Accept-Encoding | 5. User-Agent | _x000D_
_x000D_
Cookies_x000D_
_x000D_
_x000D_
_x000D_
______ RESPONSE _______x000D_
Params_x000D_
JSON_x000D_
1. notification_2_clinicalResultId | 2. notification_2_clinicalRequireId | 3. notification_1_receptionId | 4. notification_0_examinationId | 5. notification_0_shortenContent | 6. notification_2_receptionId | 7. notification_1_mpi | 8. notification_0_receptionId | 9. notification_2__id | 10. notification_1_bookingId | 11. notification_3_hskcbId | 12. notification_1_type | 13. notification_5_receptionId | 14. notification_1_clinicalRequireId | 15. notification_3_receptionId | 16. notification_5_examinationId | 17. notification_4_receptionId | 18. notification_1_ownerId | 19. notification_3_mpi | 20. notification_3_type | 21. notification_0_clinicalResultId | 22. notification_0_type | 23. notification_3_hospitalId | 24. notification_4__id | 25. notification_5_ownerId | 26. notification_2_hospitalId | 27. notification_3_clinicalRequireId | 28. notification_4_shortenContent | 29. notification_5_time | 30. notification_4_clinicalRequireId | 31. notification_4_type | 32. notification_4_hskcbId | 33. notification_5_title | 34. notification_5__id | 35. notification_0_hospitalId | 36. notification_0_followUpExaminationId | 37. notification_4_followUpExaminationId | 38. notification_0_ownerId | 39. notification_2_shortenContent | 40. notification_0_hskcbId | 41. notification_0__id | 42. notification_4_title | 43. notification_4_ownerId | 44. notification_4_clinicalResultId | 45. notification_2_bookingId | 46. notification_2_followUpExaminationId | 47. notification_5_bookingId | 48. notification_3_hsskId | 49. notification_2_userId | 50. notification_3_userId | 51. notification_3_htmlContent | 52. notification_4_userId | 53. notification_4_hsskId | 54. notification_5_userId | 55. notification_5_htmlContent | 56. notification_5_hsskId | 57. notification_2_hsskId | 58. notification_2_htmlContent | 59. notification_2_time | 60. notification_3_clinicalResultId | 61. notification_1_htmlContent | 62. notification_1_userId | 63. notification_0_userId | 64. notification_1_hospitalId | 65. notification_0_htmlContent | 66. notification_5_hskcbId | 67. notification_1__id | 68. notification_1_clinicalResultId | 69. notification_2_mpi | 70. notification_3_time | 71. notification_0_title | 72. notification_1_hskcbId | 73. notification_3_title | 74. notification_4_hospitalId | 75. notification_5_shortenContent | 76. notification_4_htmlContent | 77. notification_1_time | 78. notification_4_time | 79. notification_1_examinationId | 80. notification_4_bookingId | 81. notification_5_clinicalResultId | 82. notification_4_mpi | 83. notification_0_hsskId | 84. notification_3_ownerId | 85. idx | 86. notification_3__id | 87. notification_5_clinicalRequireId | 88. notification_5_mpi | 89. notification_0_time | 90. notification_2_title | 91. notification_5_hospitalId | 92. notification_0_bookingId | 93. notification_2_examinationId | 94. notification_1_shortenContent | 95. notification_3_examinationId | 96. notification_5_followUpExaminationId | 97. notification_3_bookingId | 98. notification_2_hskcbId | 99. notification_1_title | 100. notification_1_followUpExaminationId | 101. notification_3_followUpExaminationId | 102. notification_4_examinationId | 103. notification_0_clinicalRequireId | 104. notification_0_mpi | 105. notification_1_hsskId | 106. notification_5_type | 107. notification_2_ownerId | 108. notification_3_shortenContent | 109. notification_2_type | _x000D_
_x000D_
Headers_x000D_
1. Date | 2. Content-Type | 3. Cf-Ray | 4. Vary | 5. X-Content-Type-Options | 6. X-Xss-Protection | 7. X-Xss-Protection | 8. Cache-Control | 9. Pragma | 10. Expires | 11. X-Frame-Options | 12. X-Kong-Upstream-Latency | 13. X-Kong-Proxy-Latency | 14. Via | 15. Cf-Cache-Status | 16. Report-To | 17. Content-Security-Policy-Report-Only | 18. Strict-Transport-Security | 19. Speculation-Rules | 20. Server | 21. Alt-Svc |  </t>
  </si>
  <si>
    <t>Hồ sơ khám sức khỏe &gt; Đánh trả trải nghiệm</t>
  </si>
  <si>
    <t>getRatingByKhamBenhId</t>
  </si>
  <si>
    <t>/caresbook2/ratingDoctor/getRatingByKhamBenhId</t>
  </si>
  <si>
    <t>POST /caresbook2/ratingDoctor/getRatingByKhamBenhId HTTP/1.1_x000D_
authorization: Bearer eyJhbGciOiJSUzI1NiIsInR5cCIgOiAiSldUIiwia2lkIiA6ICJiNmpqMHBaUGRCdF8xWmJ5YlRYUWgtVFlCczgwYmxjcHc1QURqMmZYeWdZIn0.eyJleHAiOjE3NTU2MzI1NTEsImlhdCI6MTc1NTU5NjU1MSwianRpIjoib25ydHJvOmZmOTYyNWFhLTkyYmUtNGExNi04MWUzLWExOGZjMjE3NWIwNSIsImlzcyI6Imh0dHBzOi8vZGFuaHktYmFja2VuZC5ob2FubXkuY29tL2tleWNsb2FrL3JlYWxtcy9tb2JpbGUiLCJhdWQiOiJhY2NvdW50Iiwic3ViIjoiOTUwNjk0ZjUtYjhlYy00N2JkLTg3ODItOTUyYWY5OTA2M2I2IiwidHlwIjoiQmVhcmVyIiwiYXpwIjoiY2FyZWJvb2t2Mi1tYW5hZ2VtZW50Iiwic2lkIjoiNjIwMzM2MzQtOTA5MC00Y2MzLWIzYzYtZGRkOWUyNzQ1ZTc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0QHRlY2hsYWJjb3JwLmNvbSIsImVtYWlsIjoidnUubmd1eWVuK3Rlc3QwNEB0ZWNobGFiY29ycC5jb20ifQ.THTaJ2CXKGXnramr6QwAuMR-nL-wfALWGfQCPLkhVgSLos-qO8rMjhIUna3QxiGzQH4xQfi-G2LcfBrVyDrWWETqkZ33xZkefIvwqgwoKv8XaK8NPoa2HcYRwDRB2KjoeOg8h0mKkQ8YHwLJO4jOSYsIPWWHtXkRLjJ1sldNBv2aSjtegDRX_YW3hb8Wh017uBSHCHcs0Ni6RlT3BqIMI7XarM2kNnJd9KWBhnVpYvmENzKEUV9CS47X1ngiHY6mF9HJsQn7FMNmBlmfeXVtXnqRzLM_VfdZF9e6-Lr0K5u2zzPzzeWhwSLML5oH9diZ5qt3E78kSOvMs0bJR8bMCw_x000D_
Content-Type: application/json_x000D_
Content-Length: 41_x000D_
Host: danhy-backend.hoanmy.com_x000D_
Connection: keep-alive_x000D_
Accept-Encoding: gzip, deflate, br_x000D_
User-Agent: okhttp/4.9.2_x000D_
_x000D_
{_x000D_
  "maCSKCB": "79071",_x000D_
  "khamBenhId": "258062"_x000D_
}</t>
  </si>
  <si>
    <t>HTTP/1.1 200 _x000D_
Date: Tue, 19 Aug 2025 10:21:38 GMT_x000D_
Content-Type: application/json_x000D_
Connection: keep-alive_x000D_
CF-RAY: 9718ecdb8d90b45e-HKG_x000D_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11_x000D_
X-Kong-Proxy-Latency: 0_x000D_
Via: kong/2.8.5_x000D_
cf-cache-status: DYNAMIC_x000D_
Strict-Transport-Security: max-age=15552000; includeSubDomains; preload_x000D_
Server: cloudflare_x000D_
alt-svc: h3=":443"; ma=86400_x000D_
Content-Length: 575_x000D_
_x000D_
{_x000D_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t>
  </si>
  <si>
    <t>{_x000D_
  "maCSKCB": "79071",_x000D_
  "khamBenhId": "258062"_x000D_
}</t>
  </si>
  <si>
    <t>{_x000D_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t>
  </si>
  <si>
    <t>addRating</t>
  </si>
  <si>
    <t>/caresbook2/ratingDoctor/addRating</t>
  </si>
  <si>
    <t>POST /caresbook2/ratingDoctor/addRating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403_x000D_
Host: danhy-backend.hoanmy.com_x000D_
Connection: keep-alive_x000D_
Accept-Encoding: gzip, deflate, br_x000D_
User-Agent: okhttp/4.9.2_x000D_
_x000D_
{_x000D_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t>
  </si>
  <si>
    <t>HTTP/1.1 200 _x000D_
Date: Tue, 19 Aug 2025 10:50:28 GMT_x000D_
Content-Type: application/json_x000D_
Connection: keep-alive_x000D_
CF-RAY: 9719171569d68499-HKG_x000D_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Server: cloudflare_x000D_
alt-svc: h3=":443"; ma=86400_x000D_
Content-Length: 575_x000D_
_x000D_
{_x000D_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t>
  </si>
  <si>
    <t>{_x000D_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t>
  </si>
  <si>
    <t>{_x000D_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t>
  </si>
  <si>
    <t>Group: Góp ý dịch vụ</t>
  </si>
  <si>
    <t>/caresbook2/feedback/addFeedBack</t>
  </si>
  <si>
    <t>POST /caresbook2/feedback/addFeedBack HTTP/1.1_x000D_
authorization: Bearer eyJhbGciOiJSUzI1NiIsInR5cCIgOiAiSldUIiwia2lkIiA6ICJiNmpqMHBaUGRCdF8xWmJ5YlRYUWgtVFlCczgwYmxjcHc1QURqMmZYeWdZIn0.eyJleHAiOjE3NTU3MDEzNDksImlhdCI6MTc1NTY2NTM0OSwianRpIjoib25ydHJvOjNlMzU3YzFmLTgwMzMtNDhlNS05ODQyLWJjMDU0ZmNlYTIwMSIsImlzcyI6Imh0dHBzOi8vZGFuaHktYmFja2VuZC5ob2FubXkuY29tL2tleWNsb2FrL3JlYWxtcy9tb2JpbGUiLCJhdWQiOiJhY2NvdW50Iiwic3ViIjoiY2ViMWM3NDEtYjhkYy00OTg4LTlmM2MtOTRmYjMxY2JlNzQyIiwidHlwIjoiQmVhcmVyIiwiYXpwIjoiY2FyZWJvb2t2Mi1tYW5hZ2VtZW50Iiwic2lkIjoiMmViNDdhOWMtNzZlMy00ODNhLWE2NjUtNThkMzFiNTZkYzY4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4In0.L0nzeS8MVsPNepTinpow9KEZQZerwzQzjTjiLo9F3poAM4YSSTWD24iaFx1fCzozL4NWfw3wR8CnB7StFgkglOJLI4UDpeD1Gl352UDgr42eP5jYgWnFqfS-6Li7gc9XMKVo0HSqlWWUu8DJC4fjO0sqkc5b_qgC3au-KqwevnvIIBanO1tFNywqo9hZEmp1d50HJkQnsWFlfNOI_5HX6AIOeLaX7rgyLk0pdnjZ76rSajrAQcVKFuZ4ZTogOicK8hW_9UXoNf8kyreZdhJERw2wPH-IQs1MFOFrdiQ7PEVHxYHgNbTNd787TSkp1RAItE8_6-MqnI3vuZgy1v0-VA_x000D_
Content-Type: application/json_x000D_
Content-Length: 172_x000D_
Host: danhy-backend.hoanmy.com_x000D_
Connection: keep-alive_x000D_
Accept-Encoding: gzip, deflate, br_x000D_
User-Agent: okhttp/4.9.2_x000D_
_x000D_
{_x000D_
  "feedBackType": "satisfied",_x000D_
  "maCSKCB": "79071",_x000D_
  "feedBackContent": "H",_x000D_
  "createdTime": 1755671224228,_x000D_
  "fullName": "Nguyễn Bảo An",_x000D_
  "userName": "0969000058",_x000D_
  "solveType": "solved"_x000D_
}</t>
  </si>
  <si>
    <t>HTTP/1.1 200 _x000D_
Date: Wed, 20 Aug 2025 06:38:01 GMT_x000D_
Content-Type: application/json_x000D_
Connection: keep-alive_x000D_
CF-RAY: 971fe2adffb0dd67-HKG_x000D_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11_x000D_
X-Kong-Proxy-Latency: 0_x000D_
Via: kong/2.8.5_x000D_
cf-cache-status: DYNAMIC_x000D_
Strict-Transport-Security: max-age=15552000; includeSubDomains; preload_x000D_
Server: cloudflare_x000D_
alt-svc: h3=":443"; ma=86400_x000D_
Content-Length: 4_x000D_
_x000D_
true</t>
  </si>
  <si>
    <t>{_x000D_
  "feedBackType": "satisfied",_x000D_
  "maCSKCB": "79071",_x000D_
  "feedBackContent": "H",_x000D_
  "createdTime": 1755671224228,_x000D_
  "fullName": "Nguyễn Bảo An",_x000D_
  "userName": "0969000058",_x000D_
  "solveType": "solved"_x000D_
}</t>
  </si>
  <si>
    <t xml:space="preserve">______ REQUEST _______x000D_
GET Params_x000D_
1. ownerId_x000D_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t>
  </si>
  <si>
    <t>Group: hồ sơ khám sức khỏe</t>
  </si>
  <si>
    <t>Hồ sơ khám sức khỏe</t>
  </si>
  <si>
    <t xml:space="preserve">Hồ sơ &gt; hồ sơ khám sức khỏe </t>
  </si>
  <si>
    <t>lấy hồ sơ khám sức khỏe</t>
  </si>
  <si>
    <t>/forhis/hskcb/caresbook/getHealthyPackage</t>
  </si>
  <si>
    <t>POST /forhis/hskcb/caresbook/getHealthyPackage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148_x000D_
Host: danhy-backend.hoanmy.com_x000D_
Connection: keep-alive_x000D_
Accept-Encoding: gzip, deflate, br_x000D_
User-Agent: okhttp/4.9.2_x000D_
_x000D_
{"userId":"68a3e809a2bf6530de0a6afb","mpi":"250024307","page":0,"pageSize":10,"searchKey":"","ownerId":"68a3e809a2bf6530de0a6afa","maCSKCB":"79071"}</t>
  </si>
  <si>
    <t>HTTP/1.1 200 _x000D_
Date: Tue, 19 Aug 2025 08:17:54 GMT_x000D_
Content-Type: application/json_x000D_
Connection: keep-alive_x000D_
CF-RAY: 97183795cec103b3-HKG_x000D_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422_x000D_
X-Kong-Proxy-Latency: 1_x000D_
Via: kong/2.8.5_x000D_
cf-cache-status: DYNAMIC_x000D_
Strict-Transport-Security: max-age=15552000; includeSubDomains; preload_x000D_
Server: cloudflare_x000D_
alt-svc: h3=":443"; ma=86400_x000D_
Content-Length: 806_x000D_
_x000D_
{"list":[{"benhNhanId":451843,"maYTe":"250024307","hopDongBenhNhanId":10859,"hopDongId":580,"tenGoiKhamKSK":"GÓI THÔNG TƯ 32 NỮ","congTy":null,"ngayKetQua":"03/10/2025 16:45:03","namKetQua":"2025","phanLoai":"Loại II","xepLoai":"Loại II","danhGia":"DU DIEU KIEN","bacSiKetLuan":"Nguyễn Trường Sơn","ketLuan":"","tiepNhanId":227276,"tenBenhNhan":"Lê Minh Hải"},{"benhNhanId":451843,"maYTe":"250024307","hopDongBenhNhanId":10858,"hopDongId":579,"tenGoiKhamKSK":"[hmsg][12-2023]gói Lái Xe Nam","congTy":null,"ngayKetQua":"03/07/2025 09:55:53","namKetQua":"2025","phanLoai":"Loại I","xepLoai":"Loại I","danhGia":"BÌNH THƯỜNG","bacSiKetLuan":"Nguyễn Trường Sơn","ketLuan":"BÌNH THƯỜNG","tiepNhanId":227276,"tenBenhNhan":"Lê Minh Hải"}],"amount":2,"page":0,"totalPage":1}</t>
  </si>
  <si>
    <t>{_x000D_
        "maCSKCB": "79071",_x000D_
        "mpi": "250024307",_x000D_
        "pageSize": 10,_x000D_
        "page": 0,_x000D_
        "searchKey": "",_x000D_
        "ownerId": "68a3e809a2bf6530de0a6afa",_x000D_
        "userId": "68a3e809a2bf6530de0a6afb"_x000D_
	}</t>
  </si>
  <si>
    <t>{_x000D_
        "amount": 2,_x000D_
        "totalPage": 1,_x000D_
        "page": 0,_x000D_
        "list": [_x000D_
                {_x000D_
                        "tenGoiKhamKSK": "GÓI THÔNG TƯ 32 NỮ",_x000D_
                        "hopDongBenhNhanId": 10859,_x000D_
                        "tiepNhanId": 227276,_x000D_
                        "hopDongId": 580,_x000D_
                        "ketLuan": "",_x000D_
                        "ngayKetQua": "03/10/2025 16:45:03",_x000D_
                        "phanLoai": "Loại II",_x000D_
                        "congTy": null,_x000D_
                        "benhNhanId": 451843,_x000D_
                        "bacSiKetLuan": "Nguyễn Trường Sơn",_x000D_
                        "tenBenhNhan": "Lê Minh Hải",_x000D_
                        "maYTe": "250024307",_x000D_
                        "danhGia": "DU DIEU KIEN",_x000D_
                        "namKetQua": "2025",_x000D_
                        "xepLoai": "Loại II"_x000D_
                },_x000D_
                {_x000D_
                        "tenGoiKhamKSK": "[hmsg][12-2023]gói Lái Xe Nam",_x000D_
                        "hopDongBenhNhanId": 10858,_x000D_
                        "tiepNhanId": 227276,_x000D_
                        "hopDongId": 579,_x000D_
                        "ketLuan": "BÌNH THƯỜNG",_x000D_
                        "ngayKetQua": "03/07/2025 09:55:53",_x000D_
                        "phanLoai": "Loại I",_x000D_
                        "congTy": null,_x000D_
                        "benhNhanId": 451843,_x000D_
                        "bacSiKetLuan": "Nguyễn Trường Sơn",_x000D_
                        "tenBenhNhan": "Lê Minh Hải",_x000D_
                        "maYTe": "250024307",_x000D_
                        "danhGia": "BÌNH THƯỜNG",_x000D_
                        "namKetQua": "2025",_x000D_
                        "xepLoai": "Loại I"_x000D_
                }_x000D_
        ]_x000D_
	}</t>
  </si>
  <si>
    <t xml:space="preserve">______ REQUEST _______x000D_
GET Params_x000D_
_x000D_
_x000D_
POST Params_x000D_
JSON_x000D_
1. userId | 2. mpi | 3. page | 4. pageSize | 5. searchKey | 6. ownerId | 7. maCSKCB | _x000D_
_x000D_
Headers_x000D_
1. authorization | 2. Content-Type | 3. Content-Length | 4. Host | 5. Connection | 6. Accept-Encoding | 7. User-Agent | _x000D_
_x000D_
Cookies_x000D_
_x000D_
_x000D_
_x000D_
______ RESPONSE _______x000D_
Params_x000D_
JSON_x000D_
1. userId | 2. mpi | 3. page | 4. pageSize | 5. searchKey | 6. ownerId | 7.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</si>
  <si>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disable
(Duplicate #94)</t>
  </si>
  <si>
    <t>POST /forhis/booking/getAppointments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19_x000D_
Host: danhy-backend.hoanmy.com_x000D_
Connection: keep-alive_x000D_
Accept-Encoding: gzip, deflate, br_x000D_
User-Agent: okhttp/4.9.2_x000D_
_x000D_
{"mpi":"250024307"}</t>
  </si>
  <si>
    <t>HTTP/1.1 200 _x000D_
Date: Tue, 19 Aug 2025 08:17:53 GMT_x000D_
Content-Type: application/json_x000D_
Connection: keep-alive_x000D_
CF-RAY: 971837960f928517-HKG_x000D_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261_x000D_
X-Kong-Proxy-Latency: 1_x000D_
Via: kong/2.8.5_x000D_
cf-cache-status: DYNAMIC_x000D_
Strict-Transport-Security: max-age=15552000; includeSubDomains; preload_x000D_
Server: cloudflare_x000D_
alt-svc: h3=":443"; ma=86400_x000D_
Content-Length: 2_x000D_
_x000D_
[]</t>
  </si>
  <si>
    <t>{"mpi": "250024307"	}</t>
  </si>
  <si>
    <t xml:space="preserve">______ REQUEST _______x000D_
GET Params_x000D_
_x000D_
_x000D_
POST Params_x000D_
JSON_x000D_
1. mpi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</si>
  <si>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Hồ sơ &gt; hồ sơ khám sức khỏe &gt; chi tiết xét nghiệm</t>
  </si>
  <si>
    <t>disable
(Duplicate #98)</t>
  </si>
  <si>
    <t>POST /forhis/hskcb/caresbook/getDiagnosticLabSessions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130_x000D_
Host: danhy-backend.hoanmy.com_x000D_
Connection: keep-alive_x000D_
Accept-Encoding: gzip, deflate, br_x000D_
User-Agent: okhttp/4.9.2_x000D_
_x000D_
{"tiepNhanId":227276,"maCSKCB":"79071","mpi":"250024307","userId":"68a3e809a2bf6530de0a6afb","ownerId":"68a3e809a2bf6530de0a6afa"}</t>
  </si>
  <si>
    <t>HTTP/1.1 200 _x000D_
Date: Tue, 19 Aug 2025 08:18:44 GMT_x000D_
Content-Type: application/json_x000D_
Connection: keep-alive_x000D_
CF-RAY: 971838d1dab6cb25-HKG_x000D_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72_x000D_
X-Kong-Proxy-Latency: 0_x000D_
Via: kong/2.8.5_x000D_
cf-cache-status: DYNAMIC_x000D_
Strict-Transport-Security: max-age=15552000; includeSubDomains; preload_x000D_
Server: cloudflare_x000D_
alt-svc: h3=":443"; ma=86400_x000D_
Content-Length: 11134_x000D_
_x000D_
[{"dichVuId":29,"tenXetNghiem":"Cholesterol toàn phần [máu]","kqXetNghiemId":2668734,"ngayYLenh":"02/26/2025 00:00:00","maNhom":"0101","tenNhom":"XN Sinh Hóa","thongTinXetNghiem":[{"dichVuId":29,"key":"Cholesterol toàn phần [máu]","value":"","mucBinhThuong":null,"mucBinhThuongMin":"130","mucBinhThuongMax":"200","batThuong":"0","donViTinh":""}]},{"dichVuId":592,"tenXetNghiem":"Tổng phân tích nước tiểu","kqXetNghiemId":2668734,"ngayYLenh":"02/26/2025 00:00:00","maNhom":"01","tenNhom":"XÉT NGHIỆM","thongTinXetNghiem":[{"dichVuId":626,"key":"S.G","value":"","mucBinhThuong":null,"mucBinhThuongMin":"1.01","mucBinhThuongMax":"1.025","batThuong":"0","donViTinh":""},{"dichVuId":627,"key":"LEU","value":"","mucBinhThuong":null,"mucBinhThuongMin":"","mucBinhThuongMax":"Negative : &lt; 20","batThuong":"0","donViTinh":""},{"dichVuId":628,"key":"NIT","value":"","mucBinhThuong":null,"mucBinhThuongMin":"","mucBinhThuongMax":"Negative","batThuong":"0","donViTinh":""},{"dichVuId":629,"key":"pH","value":"","mucBinhThuong":null,"mucBinhThuongMin":"5","mucBinhThuongMax":"8","batThuong":"0","donViTinh":""},{"dichVuId":630,"key":"ERY","value":"","mucBinhThuong":null,"mucBinhThuongMin":"","mucBinhThuongMax":"Negative : &lt;10","batThuong":"0","donViTinh":""},{"dichVuId":631,"key":"PRO","value":"","mucBinhThuong":null,"mucBinhThuongMin":"","mucBinhThuongMax":"Negative: &lt; 20","batThuong":"0","donViTinh":""},{"dichVuId":632,"key":"GLU","value":"","mucBinhThuong":null,"mucBinhThuongMin":"","mucBinhThuongMax":"Norm : &lt;20","batThuong":"0","donViTinh":""},{"dichVuId":633,"key":"KET","value":"","mucBinhThuong":null,"mucBinhThuongMin":"","mucBinhThuongMax":"Negative : &lt;10","batThuong":"0","donViTinh":""},{"dichVuId":634,"key":"URO","value":"","mucBinhThuong":null,"mucBinhThuongMin":"","mucBinhThuongMax":"Norm :&lt;1","batThuong":"0","donViTinh":""},{"dichVuId":635,"key":"BIL","value":"","mucBinhThuong":null,"mucBinhThuongMin":"","mucBinhThuongMax":"Negative :&lt;0.5","batThuong":"0","donViTinh":""},{"dichVuId":685,"key":"Cells","value":"","mucBinhThuong":null,"mucBinhThuongMin":"","mucBinhThuongMax":"(1-3 / HPF)","batThuong":"0","donViTinh":""},{"dichVuId":686,"key":"Bacteria","value":"","mucBinhThuong":null,"mucBinhThuongMin":"","mucBinhThuongMax":"00","batThuong":"0","donViTinh":""},{"dichVuId":687,"key":"Mycose","value":"","mucBinhThuong":null,"mucBinhThuongMin":"","mucBinhThuongMax":"00","batThuong":"0","donViTinh":""},{"dichVuId":688,"key":"Crystal","value":"","mucBinhThuong":null,"mucBinhThuongMin":"","mucBinhThuongMax":"00","batThuong":"0","donViTinh":""},{"dichVuId":689,"key":"Casts","value":"","mucBinhThuong":null,"mucBinhThuongMin":"","mucBinhThuongMax":"Hyaline cast:&lt;5/LPF","batThuong":"0","donViTinh":""}]},{"dichVuId":780,"tenXetNghiem":"Methamphetamin [nước tiểu]","kqXetNghiemId":2668734,"ngayYLenh":"02/26/2025 00:00:00","maNhom":"0112","tenNhom":"XN Vi Sinh","thongTinXetNghiem":[{"dichVuId":780,"key":"Methamphetamin [nước tiểu]","value":"","mucBinhThuong":null,"mucBinhThuongMin":"","mucBinhThuongMax":"","batThuong":"0","donViTinh":""}]},{"dichVuId":585,"tenXetNghiem":"Marijuana metaboltites [nước tiểu]","kqXetNghiemId":2668734,"ngayYLenh":"02/26/2025 00:00:00","maNhom":"0112","tenNhom":"XN Vi Sinh","thongTinXetNghiem":[{"dichVuId":585,"key":"Marijuana metaboltites [nước tiểu]","value":"","mucBinhThuong":null,"mucBinhThuongMin":"","mucBinhThuongMax":"","batThuong":"0","donViTinh":""}]},{"dichVuId":652,"tenXetNghiem":"Amphetamine [nước tiểu]","kqXetNghiemId":2668734,"ngayYLenh":"02/26/2025 00:00:00","maNhom":"0112","tenNhom":"XN Vi Sinh","thongTinXetNghiem":[{"dichVuId":652,"key":"Amphetamine [nước tiểu]","value":"","mucBinhThuong":null,"mucBinhThuongMin":"Negative","mucBinhThuongMax":"","batThuong":"0","donViTinh":""}]},{"dichVuId":248,"tenXetNghiem":"Ethanol (cồn) [máu]","kqXetNghiemId":2668734,"ngayYLenh":"02/26/2025 00:00:00","maNhom":"0101","tenNhom":"XN Sinh Hóa","thongTinXetNghiem":[{"dichVuId":248,"key":"Ethanol (cồn) [máu]","value":"","mucBinhThuong":null,"mucBinhThuongMin":"","mucBinhThuongMax":"","batThuong":"0","donViTinh":""}]},{"dichVuId":468,"tenXetNghiem":"Tổng phân tích tế bào máu bằng máy đếm laser [máu]","kqXetNghiemId":2668734,"ngayYLenh":"02/26/2025 00:00:00","maNhom":"0111","tenNhom":"XN Huyết Học","thongTinXetNghiem":[{"dichVuId":472,"key":"Leukocytes(WBC)","value":"","mucBinhThuong":null,"mucBinhThuongMin":"4","mucBinhThuongMax":"10","batThuong":"0","donViTinh":""},{"dichVuId":473,"key":"Neutrophils","value":"","mucBinhThuong":null,"mucBinhThuongMin":"50","mucBinhThuongMax":"66","batThuong":"0","donViTinh":""},{"dichVuId":474,"key":"Eosinophils","value":"","mucBinhThuong":null,"mucBinhThuongMin":"0","mucBinhThuongMax":"5","batThuong":"0","donViTinh":""},{"dichVuId":475,"key":"Monocytes","value":"","mucBinhThuong":null,"mucBinhThuongMin":"0","mucBinhThuongMax":"10","batThuong":"0","donViTinh":""},{"dichVuId":476,"key":"Basophils","value":"","mucBinhThuong":null,"mucBinhThuongMin":"0","mucBinhThuongMax":"1.5","batThuong":"0","donViTinh":""},{"dichVuId":477,"key":"Lymphocytes","value":"","mucBinhThuong":null,"mucBinhThuongMin":"20","mucBinhThuongMax":"35","batThuong":"0","donViTinh":""},{"dichVuId":478,"key":"Neutrophils#","value":"","mucBinhThuong":null,"mucBinhThuongMin":"3","mucBinhThuongMax":"9","batThuong":"0","donViTinh":""},{"dichVuId":479,"key":"Eosinophils#","value":"","mucBinhThuong":null,"mucBinhThuongMin":"0.05","mucBinhThuongMax":"0.5","batThuong":"0","donViTinh":""},{"dichVuId":480,"key":"Monocytes#","value":"","mucBinhThuong":null,"mucBinhThuongMin":"0.1","mucBinhThuongMax":"0.7","batThuong":"0","donViTinh":""},{"dichVuId":481,"key":"Basophils#","value":"","mucBinhThuong":null,"mucBinhThuongMin":"0.01","mucBinhThuongMax":"0.05","batThuong":"0","donViTinh":""},{"dichVuId":482,"key":"Lymphocytes#","value":"","mucBinhThuong":null,"mucBinhThuongMin":"1","mucBinhThuongMax":"3.5","batThuong":"0","donViTinh":""},{"dichVuId":483,"key":"Erythrocytes(RBC)","value":"","mucBinhThuong":null,"mucBinhThuongMin":"3.5","mucBinhThuongMax":"5.5","batThuong":"0","donViTinh":""},{"dichVuId":484,"key":"Hematocrit","value":"","mucBinhThuong":null,"mucBinhThuongMin":"37","mucBinhThuongMax":"50","batThuong":"0","donViTinh":""},{"dichVuId":485,"key":"MCV","value":"","mucBinhThuong":null,"mucBinhThuongMin":"80","mucBinhThuongMax":"99","batThuong":"0","donViTinh":""},{"dichVuId":486,"key":"MCH","value":"","mucBinhThuong":null,"mucBinhThuongMin":"27","mucBinhThuongMax":"31","batThuong":"0","donViTinh":""},{"dichVuId":487,"key":"MCHC","value":"","mucBinhThuong":null,"mucBinhThuongMin":"33","mucBinhThuongMax":"37","batThuong":"0","donViTinh":""},{"dichVuId":488,"key":"RDW","value":"","mucBinhThuong":null,"mucBinhThuongMin":"11.5","mucBinhThuongMax":"14.5","batThuong":"0","donViTinh":""},{"dichVuId":489,"key":"Hemoglobin","value":"","mucBinhThuong":null,"mucBinhThuongMin":"11","mucBinhThuongMax":"16","batThuong":"0","donViTinh":""},{"dichVuId":490,"key":"Platelets(PLT)","value":"","mucBinhThuong":null,"mucBinhThuongMin":"150","mucBinhThuongMax":"400","batThuong":"0","donViTinh":""},{"dichVuId":491,"key":"MPV","value":"","mucBinhThuong":null,"mucBinhThuongMin":"7.2","mucBinhThuongMax":"11.1","batThuong":"0","donViTinh":""},{"dichVuId":492,"key":"PCT","value":"","mucBinhThuong":null,"mucBinhThuongMin":"0.1","mucBinhThuongMax":"0.28","batThuong":"0","donViTinh":""},{"dichVuId":493,"key":"PDW","value":"","mucBinhThuong":null,"mucBinhThuongMin":"9","mucBinhThuongMax":"17","batThuong":"0","donViTinh":""},{"dichVuId":521,"key":"Blast","value":"","mucBinhThuong":null,"mucBinhThuongMin":"0","mucBinhThuongMax":"0","batThuong":"0","donViTinh":""},{"dichVuId":522,"key":"Myeloblast","value":"","mucBinhThuong":null,"mucBinhThuongMin":"","mucBinhThuongMax":"","batThuong":"0","donViTinh":""},{"dichVuId":523,"key":"Promyelocyte","value":"","mucBinhThuong":null,"mucBinhThuongMin":"","mucBinhThuongMax":"","batThuong":"0","donViTinh":""},{"dichVuId":524,"key":"Myelocyte Neutrophil","value":"","mucBinhThuong":null,"mucBinhThuongMin":"","mucBinhThuongMax":"","batThuong":"0","donViTinh":""},{"dichVuId":525,"key":"Metamyelocyte Neutrophil","value":"","mucBinhThuong":null,"mucBinhThuongMin":"","mucBinhThuongMax":"","batThuong":"0","donViTinh":""},{"dichVuId":526,"key":"Segment Neutrophil","value":"","mucBinhThuong":null,"mucBinhThuongMin":"50","mucBinhThuongMax":"66","batThuong":"0","donViTinh":""},{"dichVuId":527,"key":"S.Esinophil","value":"","mucBinhThuong":null,"mucBinhThuongMin":"","mucBinhThuongMax":"","batThuong":"0","donViTinh":""},{"dichVuId":528,"key":"Blast#","value":"","mucBinhThuong":null,"mucBinhThuongMin":"0","mucBinhThuongMax":"0","batThuong":"0","donViTinh":""},{"dichVuId":4234,"key":"IG","value":"","mucBinhThuong":null,"mucBinhThuongMin":"","mucBinhThuongMax":"","batThuong":"0","donViTinh":""},{"dichVuId":4235,"key":"IG#","value":"","mucBinhThuong":null,"mucBinhThuongMin":"","mucBinhThuongMax":"","batThuong":"0","donViTinh":""},{"dichVuId":4236,"key":"NRBC","value":"","mucBinhThuong":null,"mucBinhThuongMin":"","mucBinhThuongMax":"","batThuong":"0","donViTinh":""}]},{"dichVuId":81,"tenXetNghiem":"AST (SGOT) [máu]","kqXetNghiemId":2668734,"ngayYLenh":"02/26/2025 00:00:00","maNhom":"0101","tenNhom":"XN Sinh Hóa","thongTinXetNghiem":[{"dichVuId":81,"key":"AST (SGOT) [máu]","value":"","mucBinhThuong":null,"mucBinhThuongMin":"5","mucBinhThuongMax":"35","batThuong":"0","donViTinh":""}]},{"dichVuId":614,"tenXetNghiem":"Heroin (morphine) [nước tiểu]","kqXetNghiemId":2668734,"ngayYLenh":"02/26/2025 00:00:00","maNhom":"0112","tenNhom":"XN Vi Sinh","thongTinXetNghiem":[{"dichVuId":614,"key":"Heroin (morphine) [nước tiểu]","value":"","mucBinhThuong":null,"mucBinhThuongMin":"Negative","mucBinhThuongMax":"","batThuong":"0","donViTinh":""}]},{"dichVuId":82,"tenXetNghiem":"ALT (SGPT) [máu]","kqXetNghiemId":2668734,"ngayYLenh":"02/26/2025 00:00:00","maNhom":"0101","tenNhom":"XN Sinh Hóa","thongTinXetNghiem":[{"dichVuId":82,"key":"ALT (SGPT) [máu]","value":"","mucBinhThuong":null,"mucBinhThuongMin":"0","mucBinhThuongMax":"35","batThuong":"0","donViTinh":""}]},{"dichVuId":40,"tenXetNghiem":"Urea [máu]","kqXetNghiemId":2668734,"ngayYLenh":"02/26/2025 00:00:00","maNhom":"0101","tenNhom":"XN Sinh Hóa","thongTinXetNghiem":[{"dichVuId":40,"key":"Urea [máu]","value":"","mucBinhThuong":null,"mucBinhThuongMin":"16","mucBinhThuongMax":"48","batThuong":"0","donViTinh":""}]},{"dichVuId":41,"tenXetNghiem":"Creatinine [máu]","kqXetNghiemId":2668734,"ngayYLenh":"02/26/2025 00:00:00","maNhom":"0101","tenNhom":"XN Sinh Hóa","thongTinXetNghiem":[{"dichVuId":4237,"key":"eGFR","value":"","mucBinhThuong":null,"mucBinhThuongMin":"","mucBinhThuongMax":"","batThuong":"0","donViTinh":""}]},{"dichVuId":42,"tenXetNghiem":"Glucose [máu]","kqXetNghiemId":2668734,"ngayYLenh":"02/26/2025 00:00:00","maNhom":"0101","tenNhom":"XN Sinh Hóa","thongTinXetNghiem":[{"dichVuId":42,"key":"Glucose [máu]","value":"","mucBinhThuong":null,"mucBinhThuongMin":"70","mucBinhThuongMax":"100","batThuong":"0","donViTinh":""}]}]</t>
  </si>
  <si>
    <t>{_x000D_
        "maCSKCB": "79071",_x000D_
        "mpi": "250024307",_x000D_
        "tiepNhanId": 227276,_x000D_
        "ownerId": "68a3e809a2bf6530de0a6afa",_x000D_
        "userId": "68a3e809a2bf6530de0a6afb"_x000D_
	}</t>
  </si>
  <si>
    <t>[{"dichVuId":29,"tenXetNghiem":"Cholesterol toàn phần [máu]","kqXetNghiemId":2668734,"ngayYLenh":"02/26/2025 00:00:00","maNhom":"0101","tenNhom":"XN Sinh Hóa","thongTinXetNghiem":[{"dichVuId":29,"key":"Cholesterol toàn phần [máu]","value":"","mucBinhThuong":null,"mucBinhThuongMin":"130","mucBinhThuongMax":"200","batThuong":"0","donViTinh":""}]},{"dichVuId":592,"tenXetNghiem":"Tổng phân tích nước tiểu","kqXetNghiemId":2668734,"ngayYLenh":"02/26/2025 00:00:00","maNhom":"01","tenNhom":"XÉT NGHIỆM","thongTinXetNghiem":[{"dichVuId":626,"key":"S.G","value":"","mucBinhThuong":null,"mucBinhThuongMin":"1.01","mucBinhThuongMax":"1.025","batThuong":"0","donViTinh":""},{"dichVuId":627,"key":"LEU","value":"","mucBinhThuong":null,"mucBinhThuongMin":"","mucBinhThuongMax":"Negative : &lt; 20","batThuong":"0","donViTinh":""},{"dichVuId":628,"key":"NIT","value":"","mucBinhThuong":null,"mucBinhThuongMin":"","mucBinhThuongMax":"Negative","batThuong":"0","donViTinh":""},{"dichVuId":629,"key":"pH","value":"","mucBinhThuong":null,"mucBinhThuongMin":"5","mucBinhThuongMax":"8","batThuong":"0","donViTinh":""},{"dichVuId":630,"key":"ERY","value":"","mucBinhThuong":null,"mucBinhThuongMin":"","mucBinhThuongMax":"Negative : &lt;10","batThuong":"0","donViTinh":""},{"dichVuId":631,"key":"PRO","value":"","mucBinhThuong":null,"mucBinhThuongMin":"","mucBinhThuongMax":"Negative: &lt; 20","batThuong":"0","donViTinh":""},{"dichVuId":632,"key":"GLU","value":"","mucBinhThuong":null,"mucBinhThuongMin":"","mucBinhThuongMax":"Norm : &lt;20","batThuong":"0","donViTinh":""},{"dichVuId":633,"key":"KET","value":"","mucBinhThuong":null,"mucBinhThuongMin":"","mucBinhThuongMax":"Negative : &lt;10","batThuong":"0","donViTinh":""},{"dichVuId":634,"key":"URO","value":"","mucBinhThuong":null,"mucBinhThuongMin":"","mucBinhThuongMax":"Norm :&lt;1","batThuong":"0","donViTinh":""},{"dichVuId":635,"key":"BIL","value":"","mucBinhThuong":null,"mucBinhThuongMin":"","mucBinhThuongMax":"Negative :&lt;0.5","batThuong":"0","donViTinh":""},{"dichVuId":685,"key":"Cells","value":"","mucBinhThuong":null,"mucBinhThuongMin":"","mucBinhThuongMax":"(1-3 / HPF)","batThuong":"0","donViTinh":""},{"dichVuId":686,"key":"Bacteria","value":"","mucBinhThuong":null,"mucBinhThuongMin":"","mucBinhThuongMax":"00","batThuong":"0","donViTinh":""},{"dichVuId":687,"key":"Mycose","value":"","mucBinhThuong":null,"mucBinhThuongMin":"","mucBinhThuongMax":"00","batThuong":"0","donViTinh":""},{"dichVuId":688,"key":"Crystal","value":"","mucBinhThuong":null,"mucBinhThuongMin":"","mucBinhThuongMax":"00","batThuong":"0","donViTinh":""},{"dichVuId":689,"key":"Casts","value":"","mucBinhThuong":null,"mucBinhThuongMin":"","mucBinhThuongMax":"Hyaline cast:&lt;5/LPF","batThuong":"0","donViTinh":""}]},{"dichVuId":780,"tenXetNghiem":"Methamphetamin [nước tiểu]","kqXetNghiemId":2668734,"ngayYLenh":"02/26/2025 00:00:00","maNhom":"0112","tenNhom":"XN Vi Sinh","thongTinXetNghiem":[{"dichVuId":780,"key":"Methamphetamin [nước tiểu]","value":"","mucBinhThuong":null,"mucBinhThuongMin":"","mucBinhThuongMax":"","batThuong":"0","donViTinh":""}]},{"dichVuId":585,"tenXetNghiem":"Marijuana metaboltites [nước tiểu]","kqXetNghiemId":2668734,"ngayYLenh":"02/26/2025 00:00:00","maNhom":"0112","tenNhom":"XN Vi Sinh","thongTinXetNghiem":[{"dichVuId":585,"key":"Marijuana metaboltites [nước tiểu]","value":"","mucBinhThuong":null,"mucBinhThuongMin":"","mucBinhThuongMax":"","batThuong":"0","donViTinh":""}]},{"dichVuId":652,"tenXetNghiem":"Amphetamine [nước tiểu]","kqXetNghiemId":2668734,"ngayYLenh":"02/26/2025 00:00:00","maNhom":"0112","tenNhom":"XN Vi Sinh","thongTinXetNghiem":[{"dichVuId":652,"key":"Amphetamine [nước tiểu]","value":"","mucBinhThuong":null,"mucBinhThuongMin":"Negative","mucBinhThuongMax":"","batThuong":"0","donViTinh":""}]},{"dichVuId":248,"tenXetNghiem":"Ethanol (cồn) [máu]","kqXetNghiemId":2668734,"ngayYLenh":"02/26/2025 00:00:00","maNhom":"0101","tenNhom":"XN Sinh Hóa","thongTinXetNghiem":[{"dichVuId":248,"key":"Ethanol (cồn) [máu]","value":"","mucBinhThuong":null,"mucBinhThuongMin":"","mucBinhThuongMax":"","batThuong":"0","donViTinh":""}]},{"dichVuId":468,"tenXetNghiem":"Tổng phân tích tế bào máu bằng máy đếm laser [máu]","kqXetNghiemId":2668734,"ngayYLenh":"02/26/2025 00:00:00","maNhom":"0111","tenNhom":"XN Huyết Học","thongTinXetNghiem":[{"dichVuId":472,"key":"Leukocytes(WBC)","value":"","mucBinhThuong":null,"mucBinhThuongMin":"4","mucBinhThuongMax":"10","batThuong":"0","donViTinh":""},{"dichVuId":473,"key":"Neutrophils","value":"","mucBinhThuong":null,"mucBinhThuongMin":"50","mucBinhThuongMax":"66","batThuong":"0","donViTinh":""},{"dichVuId":474,"key":"Eosinophils","value":"","mucBinhThuong":null,"mucBinhThuongMin":"0","mucBinhThuongMax":"5","batThuong":"0","donViTinh":""},{"dichVuId":475,"key":"Monocytes","value":"","mucBinhThuong":null,"mucBinhThuongMin":"0","mucBinhThuongMax":"10","batThuong":"0","donViTinh":""},{"dichVuId":476,"key":"Basophils","value":"","mucBinhThuong":null,"mucBinhThuongMin":"0","mucBinhThuongMax":"1.5","batThuong":"0","donViTinh":""},{"dichVuId":477,"key":"Lymphocytes","value":"","mucBinhThuong":null,"mucBinhThuongMin":"20","mucBinhThuongMax":"35","batThuong":"0","donViTinh":""},{"dichVuId":478,"key":"Neutrophils#","value":"","mucBinhThuong":null,"mucBinhThuongMin":"3","mucBinhThuongMax":"9","batThuong":"0","donViTinh":""},{"dichVuId":479,"key":"Eosinophils#","value":"","mucBinhThuong":null,"mucBinhThuongMin":"0.05","mucBinhThuongMax":"0.5","batThuong":"0","donViTinh":""},{"dichVuId":480,"key":"Monocytes#","value":"","mucBinhThuong":null,"mucBinhThuongMin":"0.1","mucBinhThuongMax":"0.7","batThuong":"0","donViTinh":""},{"dichVuId":481,"key":"Basophils#","value":"","mucBinhThuong":null,"mucBinhThuongMin":"0.01","mucBinhThuongMax":"0.05","batThuong":"0","donViTinh":""},{"dichVuId":482,"key":"Lymphocytes#","value":"","mucBinhThuong":null,"mucBinhThuongMin":"1","mucBinhThuongMax":"3.5","batThuong":"0","donViTinh":""},{"dichVuId":483,"key":"Erythrocytes(RBC)","value":"","mucBinhThuong":null,"mucBinhThuongMin":"3.5","mucBinhThuongMax":"5.5","batThuong":"0","donViTinh":""},{"dichVuId":484,"key":"Hematocrit","value":"","mucBinhThuong":null,"mucBinhThuongMin":"37","mucBinhThuongMax":"50","batThuong":"0","donViTinh":""},{"dichVuId":485,"key":"MCV","value":"","mucBinhThuong":null,"mucBinhThuongMin":"80","mucBinhThuongMax":"99","batThuong":"0","donViTinh":""},{"dichVuId":486,"key":"MCH","value":"","mucBinhThuong":null,"mucBinhThuongMin":"27","mucBinhThuongMax":"31","batThuong":"0","donViTinh":""},{"dichVuId":487,"key":"MCHC","value":"","mucBinhThuong":null,"mucBinhThuongMin":"33","mucBinhThuongMax":"37","batThuong":"0","donViTinh":""},{"dichVuId":488,"key":"RDW","value":"","mucBinhThuong":null,"mucBinhThuongMin":"11.5","mucBinhThuongMax":"14.5","batThuong":"0","donViTinh":""},{"dichVuId":489,"key":"Hemoglobin","value":"","mucBinhThuong":null,"mucBinhThuongMin":"11","mucBinhThuongMax":"16","batThuong":"0","donViTinh":""},{"dichVuId":490,"key":"Platelets(PLT)","value":"","mucBinhThuong":null,"mucBinhThuongMin":"150","mucBinhThuongMax":"400","batThuong":"0","donViTinh":""},{"dichVuId":491,"key":"MPV","value":"","mucBinhThuong":null,"mucBinhThuongMin":"7.2","mucBinhThuongMax":"11.1","batThuong":"0","donViTinh":""},{"dichVuId":492,"key":"PCT","value":"","mucBinhThuong":null,"mucBinhThuongMin":"0.1","mucBinhThuongMax":"0.28","batThuong":"0","donViTinh":""},{"dichVuId":493,"key":"PDW","value":"","mucBinhThuong":null,"mucBinhThuongMin":"9","mucBinhThuongMax":"17","batThuong":"0","donViTinh":""},{"dichVuId":521,"key":"Blast","value":"","mucBinhThuong":null,"mucBinhThuongMin":"0","mucBinhThuongMax":"0","batThuong":"0","donViTinh":""},{"dichVuId":522,"key":"Myeloblast","value":"","mucBinhThuong":null,"mucBinhThuongMin":"","mucBinhThuongMax":"","batThuong":"0","donViTinh":""},{"dichVuId":523,"key":"Promyelocyte","value":"","mucBinhThuong":null,"mucBinhThuongMin":"","mucBinhThuongMax":"","batThuong":"0","donViTinh":""},{"dichVuId":524,"key":"Myelocyte Neutrophil","value":"","mucBinhThuong":null,"mucBinhThuongMin":"","mucBinhThuongMax":"","batThuong":"0","donViTinh":""},{"dichVuId":525,"key":"Metamyelocyte Neutrophil","value":"","mucBinhThuong":null,"mucBinhThuongMin":"","mucBinhThuongMax":"","batThuong":"0","donViTinh":""},{"dichVuId":526,"key":"Segment Neutrophil","value":"","mucBinhThuong":null,"mucBinhThuongMin":"50","mucBinhThuongMax":"66","batThuong":"0","donViTinh":""},{"dichVuId":527,"key":"S.Esinophil","value":"","mucBinhThuong":null,"mucBinhThuongMin":"","mucBinhThuongMax":"","batThuong":"0","donViTinh":""},{"dichVuId":528,"key":"Blast#","value":"","mucBinhThuong":null,"mucBinhThuongMin":"0","mucBinhThuongMax":"0","batThuong":"0","donViTinh":""},{"dichVuId":4234,"key":"IG","value":"","mucBinhThuong":null,"mucBinhThuongMin":"","mucBinhThuongMax":"","batThuong":"0","donViTinh":""},{"dichVuId":4235,"key":"IG#","value":"","mucBinhThuong":null,"mucBinhThuongMin":"","mucBinhThuongMax":"","batThuong":"0","donViTinh":""},{"dichVuId":4236,"key":"NRBC","value":"","mucBinhThuong":null,"mucBinhThuongMin":"","mucBinhThuongMax":"","batThuong":"0","donViTinh":""}]},{"dichVuId":81,"tenXetNghiem":"AST (SGOT) [máu]","kqXetNghiemId":2668734,"ngayYLenh":"02/26/2025 00:00:00","maNhom":"0101","tenNhom":"XN Sinh Hóa","thongTinXetNghiem":[{"dichVuId":81,"key":"AST (SGOT) [máu]","value":"","mucBinhThuong":null,"mucBinhThuongMin":"5","mucBinhThuongMax":"35","batThuong":"0","donViTinh":""}]},{"dichVuId":614,"tenXetNghiem":"Heroin (morphine) [nước tiểu]","kqXetNghiemId":2668734,"ngayYLenh":"02/26/2025 00:00:00","maNhom":"0112","tenNhom":"XN Vi Sinh","thongTinXetNghiem":[{"dichVuId":614,"key":"Heroin (morphine) [nước tiểu]","value":"","mucBinhThuong":null,"mucBinhThuongMin":"Negative","mucBinhThuongMax":"","batThuong":"0","donViTinh":""}]},{"dichVuId":82,"tenXetNghiem":"ALT (SGPT) [máu]","kqXetNghiemId":2668734,"ngayYLenh":"02/26/2025 00:00:00","maNhom":"0101","tenNhom":"XN Sinh Hóa","thongTinXetNghiem":[{"dichVuId":82,"key":"ALT (SGPT) [máu]","value":"","mucBinhThuong":null,"mucBinhThuongMin":"0","mucBinhThuongMax":"35","batThuong":"0","donViTinh":""}]},{"dichVuId":40,"tenXetNghiem":"Urea [máu]","kqXetNghiemId":2668734,"ngayYLenh":"02/26/2025 00:00:00","maNhom":"0101","tenNhom":"XN Sinh Hóa","thongTinXetNghiem":[{"dichVuId":40,"key":"Urea [máu]","value":"","mucBinhThuong":null,"mucBinhThuongMin":"16","mucBinhThuongMax":"48","batThuong":"0","donViTinh":""}]},{"dichVuId":41,"tenXetNghiem":"Creatinine [máu]","kqXetNghiemId":2668734,"ngayYLenh":"02/26/2025 00:00:00","maNhom":"0101","tenNhom":"XN Sinh Hóa","thongTinXetNghiem":[{"dichVuId":4237,"key":"eGFR","value":"","mucBinhThuong":null,"mucBinhThuongMin":"","mucBinhThuongMax":"","batThuong":"0","donViTinh":""}]},{"dichVuId":42,"tenXetNghiem":"Glucose [máu]","kqXetNghiemId":2668734,"ngayYLenh":"02/26/2025 00:00:00","maNhom":"0101","tenNhom":"XN Sinh Hóa","thongTinXetNghiem":[{"dichVuId":42,"key":"Glucose [máu]","value":"","mucBinhThuong":null,"mucBinhThuongMin":"70","mucBinhThuongMax":"100","batThuong":"0","donViTinh":""}]}]</t>
  </si>
  <si>
    <t xml:space="preserve">______ REQUEST _______x000D_
GET Params_x000D_
_x000D_
_x000D_
POST Params_x000D_
JSON_x000D_
1. tiepNhanId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</si>
  <si>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Hồ sơ &gt; hồ sơ khám sức khỏe &gt; chi tiết xét nghiệm &gt; kết quả cận lâm sàng</t>
  </si>
  <si>
    <t>disable
(Duplicate #99)</t>
  </si>
  <si>
    <t>POST /forhis/hskcb/caresbook/getClinicalSession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130_x000D_
Host: danhy-backend.hoanmy.com_x000D_
Connection: keep-alive_x000D_
Accept-Encoding: gzip, deflate, br_x000D_
User-Agent: okhttp/4.9.2_x000D_
_x000D_
{"tiepNhanId":227276,"maCSKCB":"79071","mpi":"250024307","userId":"68a3e809a2bf6530de0a6afb","ownerId":"68a3e809a2bf6530de0a6afa"}</t>
  </si>
  <si>
    <t>HTTP/1.1 200 _x000D_
Date: Tue, 19 Aug 2025 08:19:19 GMT_x000D_
Content-Type: application/json_x000D_
Connection: keep-alive_x000D_
CF-RAY: 971839abab4b0ed8-HKG_x000D_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137_x000D_
X-Kong-Proxy-Latency: 1_x000D_
Via: kong/2.8.5_x000D_
cf-cache-status: DYNAMIC_x000D_
Strict-Transport-Security: max-age=15552000; includeSubDomains; preload_x000D_
Server: cloudflare_x000D_
alt-svc: h3=":443"; ma=86400_x000D_
Content-Length: 549_x000D_
_x000D_
[{"dichVuId":959,"tenXetNghiem":"X-quang số hóa 1 phim: Tim phổi thẳng ","kqXetNghiemId":2668726,"maXetNghiem":null,"ngayYLenh":"02/26/2025 00:00:00","maNhom":"0302","tenNhom":"X-Quang"},{"dichVuId":1120,"tenXetNghiem":"Siêu âm màu tổng quát","kqXetNghiemId":2668732,"maXetNghiem":null,"ngayYLenh":"02/26/2025 00:00:00","maNhom":"0304","tenNhom":"Siêu Âm"},{"dichVuId":1132,"tenXetNghiem":"ECG (Điện tâm đồ)","kqXetNghiemId":2668730,"maXetNghiem":null,"ngayYLenh":"02/26/2025 00:00:00","maNhom":"0703","tenNhom":"Điện Tim"}]</t>
  </si>
  <si>
    <t>[{"dichVuId":959,"tenXetNghiem":"X-quang số hóa 1 phim: Tim phổi thẳng ","kqXetNghiemId":2668726,"maXetNghiem":null,"ngayYLenh":"02/26/2025 00:00:00","maNhom":"0302","tenNhom":"X-Quang"},{"dichVuId":1120,"tenXetNghiem":"Siêu âm màu tổng quát","kqXetNghiemId":2668732,"maXetNghiem":null,"ngayYLenh":"02/26/2025 00:00:00","maNhom":"0304","tenNhom":"Siêu Âm"},{"dichVuId":1132,"tenXetNghiem":"ECG (Điện tâm đồ)","kqXetNghiemId":2668730,"maXetNghiem":null,"ngayYLenh":"02/26/2025 00:00:00","maNhom":"0703","tenNhom":"Điện Tim"}]</t>
  </si>
  <si>
    <t>lấy list những hình ảnh xét nghiệm</t>
  </si>
  <si>
    <t>POST /forhis/hskcb/caresbook/getClinicalListImageDetail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{"clsKetQuaId":2668726,"mpi":"250024307","userId":"68a3e809a2bf6530de0a6afb","ownerId":"68a3e809a2bf6530de0a6afa","maCSKCB":"79071"}</t>
  </si>
  <si>
    <t>HTTP/1.1 200 _x000D_
Date: Tue, 19 Aug 2025 08:19:24 GMT_x000D_
Content-Type: application/json_x000D_
Connection: keep-alive_x000D_
CF-RAY: 971839ccda4f0ed8-HKG_x000D_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26_x000D_
_x000D_
{"total":0,"listImage":[]}</t>
  </si>
  <si>
    <t>{_x000D_
        "maCSKCB": "79071",_x000D_
        "mpi": "250024307",_x000D_
        "ownerId": "68a3e809a2bf6530de0a6afa",_x000D_
        "userId": "68a3e809a2bf6530de0a6afb",_x000D_
        "clsKetQuaId": 2668726_x000D_
	}</t>
  </si>
  <si>
    <t>{_x000D_
        "total": 0,_x000D_
        "listImage": []_x000D_
	}</t>
  </si>
  <si>
    <t xml:space="preserve">______ REQUEST _______x000D_
GET Params_x000D_
_x000D_
_x000D_
POST Params_x000D_
JSON_x000D_
1. clsKetQuaId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clsKetQuaId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</si>
  <si>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lấy thông tin chi tiết xét nghiệm cận lâm sàng</t>
  </si>
  <si>
    <t>POST /forhis/hskcb/caresbook/getDiagnosticImageDetail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{"clsKetQuaId":2668726,"maCSKCB":"79071","mpi":"250024307","userId":"68a3e809a2bf6530de0a6afb","ownerId":"68a3e809a2bf6530de0a6afa"}</t>
  </si>
  <si>
    <t>HTTP/1.1 200 _x000D_
Date: Tue, 19 Aug 2025 08:19:24 GMT_x000D_
Content-Type: application/json_x000D_
Connection: keep-alive_x000D_
CF-RAY: 971839cfefef04f6-HKG_x000D_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55_x000D_
X-Kong-Proxy-Latency: 0_x000D_
Via: kong/2.8.5_x000D_
cf-cache-status: DYNAMIC_x000D_
Strict-Transport-Security: max-age=15552000; includeSubDomains; preload_x000D_
Server: cloudflare_x000D_
alt-svc: h3=":443"; ma=86400_x000D_
Content-Length: 204_x000D_
_x000D_
{"maNhomDichVu":null,"tenNhomDichVu":null,"xetNghiemId":"2668726","moTa":null,"ketLuan":"Hình x quang tim phổi trong giới hạn bình thường.","maDichVu":null,"tenDichVu":null,"ngayThucHien":null}</t>
  </si>
  <si>
    <t>{_x000D_
        "tenDichVu": null,_x000D_
        "maDichVu": null,_x000D_
        "ngayThucHien": null,_x000D_
        "maNhomDichVu": null,_x000D_
        "xetNghiemId": "2668726",_x000D_
        "ketLuan": "Hình x quang tim phổi trong giới hạn bình thường.",_x000D_
        "moTa": null,_x000D_
        "tenNhomDichVu": null_x000D_
	}</t>
  </si>
  <si>
    <t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</si>
  <si>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Xem file xét nghiệm lâm sàng</t>
  </si>
  <si>
    <t>POST /forhis/hskcb/caresbook/getClinicalSessionPdf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{"clsKetQuaId":2668726,"maCSKCB":"79071","mpi":"250024307","userId":"68a3e809a2bf6530de0a6afb","ownerId":"68a3e809a2bf6530de0a6afa"}</t>
  </si>
  <si>
    <t>HTTP/1.1 500 _x000D_
Date: Tue, 19 Aug 2025 08:19:36 GMT_x000D_
Content-Type: application/json_x000D_
Connection: keep-alive_x000D_
CF-RAY: 97183a17cc28088f-HKG_x000D_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139_x000D_
X-Kong-Proxy-Latency: 0_x000D_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t>
  </si>
  <si>
    <t>{_x000D_
        "errorMessage": "Lỗi dịch vụ vui lòng liên hệ quản trị viên để kiểm tra nhật ký hệ thống.",_x000D_
        "status": "INTERNAL_SERVER_ERROR"_x000D_
	}</t>
  </si>
  <si>
    <t>Hồ sơ &gt; hồ sơ khám sức khỏe &gt; chi tiết xét nghiệm &gt; Khám chuyên khoa</t>
  </si>
  <si>
    <t>lấy thông tin khám chuyên khoa</t>
  </si>
  <si>
    <t>/forhis/hskcb/caresbook/getExaminationsForKSK</t>
  </si>
  <si>
    <t>POST /forhis/hskcb/caresbook/getExaminationsForKSK HTTP/1.1_x000D_
authorization: Bearer eyJhbGciOiJSUzI1NiIsInR5cCIgOiAiSldUIiwia2lkIiA6ICJiNmpqMHBaUGRCdF8xWmJ5YlRYUWgtVFlCczgwYmxjcHc1QURqMmZYeWdZIn0.eyJleHAiOjE3NTU2Mjg5NzEsImlhdCI6MTc1NTU5Mjk3MSwianRpIjoib25ydHJvOjIwOTUwYTUwLTE3OGEtNGVkOS1iNjA5LThjODAwMzNhOWI2NiIsImlzcyI6Imh0dHBzOi8vZGFuaHktYmFja2VuZC5ob2FubXkuY29tL2tleWNsb2FrL3JlYWxtcy9tb2JpbGUiLCJhdWQiOiJhY2NvdW50Iiwic3ViIjoiNmZiYTU4YTctNjg1Zi00Yjc4LWI3MWMtOGViZGZiZmNkMDFkIiwidHlwIjoiQmVhcmVyIiwiYXpwIjoiY2FyZWJvb2t2Mi1tYW5hZ2VtZW50Iiwic2lkIjoiMDA0ZWU5MzAtYzI5My00YTBiLTk0NTEtNDQ1Njg5ODAxYWQ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HU_EHO8udNPcJ6nf13uPpwwrSk50B9aTy3LqVm37dgd6_V8-JuW9csiUbAWMeXizPnFT_ykIA3dtXUICXYcqHFHnCA0cYkIaMtTW5mUrH5KNUrpRYYEnD0acYPv4PAOSiY5wp8UfELeGl7oNG0Vdji4OBBAuxlzWR8MLabfOv2YstsuMOzbXJAgqZa2jfeq8iWFWq0mHxWfUECQYYHITL82Y1xSrVFu20PgObz0y8qu8MZC_eb2AMcEkqjJQspdhAOIBZ9OCStfNiCVXN0ulj2VtAFiYpCWWKhqdpuon79fs8hJMxr-Ka4Yn8ZnBgxKXcOO0TusiUMXZyucIEYaToQ_x000D_
Content-Type: application/json_x000D_
Content-Length: 176_x000D_
Host: danhy-backend.hoanmy.com_x000D_
Connection: keep-alive_x000D_
Accept-Encoding: gzip, deflate, br_x000D_
User-Agent: okhttp/4.9.2_x000D_
_x000D_
{"tiepNhanId":227276,"benhNhanId":451843,"hopDongBenhNhanId":10859,"mpi":"250024307","userId":"68a3e809a2bf6530de0a6afb","ownerId":"68a3e809a2bf6530de0a6afa","maCSKCB":"79071"}</t>
  </si>
  <si>
    <t>HTTP/1.1 200 _x000D_
Date: Tue, 19 Aug 2025 08:48:05 GMT_x000D_
Content-Type: application/json_x000D_
Connection: keep-alive_x000D_
CF-RAY: 971863d1ac90e2f6-HKG_x000D_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111_x000D_
X-Kong-Proxy-Latency: 0_x000D_
Via: kong/2.8.5_x000D_
cf-cache-status: DYNAMIC_x000D_
Strict-Transport-Security: max-age=15552000; includeSubDomains; preload_x000D_
Server: cloudflare_x000D_
alt-svc: h3=":443"; ma=86400_x000D_
Content-Length: 3937_x000D_
_x000D_
{"list":[{"maCSKCB":null,"khamBenhId":0,"hopDongId":580,"benhNhanId":0,"tiepNhanId":227276,"ketQuaId":1605,"ketQuaChiTiet":"Tuần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thường\\n","maDichVu":"1827.054","tenDichVu":"Khám Nội Tổng Quát","dichVuId":1297,"ngayVao":"03/05/2025 13:59:45","ngayRa":null,"namKham":"2025","bacSiKham":"Nguyễn Văn Anh","chanDoan":null,"hopDongBenhNhanId":10859},{"maCSKCB":null,"khamBenhId":0,"hopDongId":580,"benhNhanId":0,"tiepNhanId":227276,"ketQuaId":1605,"ketQuaChiTiet":"Ngoại khoa: Chưa ghi nhận bất thường","maDichVu":"1827.022","tenDichVu":"Khám Ngoại Tổng Quát","dichVuId":1279,"ngayVao":"03/05/2025 13:58:42","ngayRa":null,"namKham":"2025","bacSiKham":"Nguyễn Thanh An","chanDoan":null,"hopDongBenhNhanId":10859},{"maCSKCB":null,"khamBenhId":0,"hopDongId":579,"benhNhanId":0,"tiepNhanId":227276,"ketQuaId":1604,"ketQuaChiTiet":"Tuần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thường\\n","maDichVu":"1827.054","tenDichVu":"Khám Nội Tổng Quát","dichVuId":1297,"ngayVao":"02/28/2025 13:44:18","ngayRa":null,"namKham":"2025","bacSiKham":"Võ Việt Tuấn","chanDoan":null,"hopDongBenhNhanId":10858},{"maCSKCB":null,"khamBenhId":0,"hopDongId":580,"benhNhanId":0,"tiepNhanId":227276,"ketQuaId":1605,"ketQuaChiTiet":"Tai trái nói thường: 5\\nTai trái nói thầm: 0.5\\nTai phải nói thường: 5\\nTai phải nói thầm: 5\\nCác bệnh về tai: Chưa ghi nhận bất thường\\n","maDichVu":"1827.037","tenDichVu":"Khám Tai Mũi Họng","dichVuId":1287,"ngayVao":"02/28/2025 13:16:19","ngayRa":null,"namKham":"2025","bacSiKham":"Võ Hùng Tuấn","chanDoan":null,"hopDongBenhNhanId":10859},{"maCSKCB":null,"khamBenhId":0,"hopDongId":579,"benhNhanId":0,"tiepNhanId":227276,"ketQuaId":1604,"ketQuaChiTiet":"Tai trái nói thường: 5\\nTai trái nói thầm: 0.5\\nTai phải nói thường: 5\\nTai phải nói thầm: 5\\nCác bệnh về tai: Chưa ghi nhận bất thường\\n","maDichVu":"1827.037","tenDichVu":"Khám Tai Mũi Họng","dichVuId":1287,"ngayVao":"02/28/2025 13:15:46","ngayRa":null,"namKham":"2025","bacSiKham":"Võ Hùng Tuấn","chanDoan":null,"hopDongBenhNhanId":10858},{"maCSKCB":null,"khamBenhId":0,"hopDongId":580,"benhNhanId":0,"tiepNhanId":227276,"ketQuaId":1605,"ketQuaChiTiet":"Khám thị lực: \\nKhông kính mắt phải: 10/10\\nKhông kính mắt trái: 10/10\\nCó kính mắt phải: N/A\\nCó kính mắt trái: N/A\\nCác bệnh về mắt: Chưa ghi nhận bất thường\\n","maDichVu":"1827.018","tenDichVu":"Khám Mắt","dichVuId":1277,"ngayVao":"02/28/2025 13:11:07","ngayRa":null,"namKham":"2025","bacSiKham":null,"chanDoan":null,"hopDongBenhNhanId":10859},{"maCSKCB":null,"khamBenhId":0,"hopDongId":579,"benhNhanId":0,"tiepNhanId":227276,"ketQuaId":1604,"ketQuaChiTiet":"Khám thị lực: \\nKhông kính mắt phải: 10/10\\nKhông kính mắt trái: 10/10\\nCó kính mắt phải: N/A\\nCó kính mắt trái: N/A\\nCác bệnh về mắt: Chưa ghi nhận bất thường\\n","maDichVu":"1827.018","tenDichVu":"Khám Mắt","dichVuId":1277,"ngayVao":"02/28/2025 13:10:19","ngayRa":null,"namKham":"2025","bacSiKham":null,"chanDoan":null,"hopDongBenhNhanId":10858}],"amount":7,"page":0,"totalPage":2147483647}</t>
  </si>
  <si>
    <t>{_x000D_
        "maCSKCB": "79071",_x000D_
        "hopDongBenhNhanId": 10859,_x000D_
        "mpi": "250024307",_x000D_
        "tiepNhanId": 227276,_x000D_
        "benhNhanId": 451843,_x000D_
        "ownerId": "68a3e809a2bf6530de0a6afa",_x000D_
        "userId": "68a3e809a2bf6530de0a6afb"_x000D_
	}</t>
  </si>
  <si>
    <t>{_x000D_
        "amount": 7,_x000D_
        "totalPage": 2147483647,_x000D_
        "page": 0,_x000D_
        "list": [_x000D_
                {_x000D_
                        "tenDichVu": "Khám Nội Tổng Quát",_x000D_
                        "maDichVu": "1827.054",_x000D_
                        "maCSKCB": null,_x000D_
                        "hopDongBenhNhanId": 10859,_x000D_
                        "tiepNhanId": 227276,_x000D_
                        "hopDongId": 580,_x000D_
                        "ngayVao": "03/05/2025 13:59:45",_x000D_
                        "ngayRa": null,_x000D_
                        "ketQuaId": 1605,_x000D_
                        "dichVuId": 1297,_x000D_
                        "namKham": "2025",_x000D_
                        "benhNhanId": 0,_x000D_
                        "bacSiKham": "Nguyễn Văn Anh",_x000D_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Ngoại Tổng Quát",_x000D_
                        "maDichVu": "1827.022",_x000D_
                        "maCSKCB": null,_x000D_
                        "hopDongBenhNhanId": 10859,_x000D_
                        "tiepNhanId": 227276,_x000D_
                        "hopDongId": 580,_x000D_
                        "ngayVao": "03/05/2025 13:58:42",_x000D_
                        "ngayRa": null,_x000D_
                        "ketQuaId": 1605,_x000D_
                        "dichVuId": 1279,_x000D_
                        "namKham": "2025",_x000D_
                        "benhNhanId": 0,_x000D_
                        "bacSiKham": "Nguyễn Thanh An",_x000D_
                        "khamBenhId": 0,_x000D_
                        "chanDoan": null,_x000D_
                        "ketQuaChiTiet": "Ngoại khoa: Chưa ghi nhận bất thường"_x000D_
                },_x000D_
                {_x000D_
                        "tenDichVu": "Khám Nội Tổng Quát",_x000D_
                        "maDichVu": "1827.054",_x000D_
                        "maCSKCB": null,_x000D_
                        "hopDongBenhNhanId": 10858,_x000D_
                        "tiepNhanId": 227276,_x000D_
                        "hopDongId": 579,_x000D_
                        "ngayVao": "02/28/2025 13:44:18",_x000D_
                        "ngayRa": null,_x000D_
                        "ketQuaId": 1604,_x000D_
                        "dichVuId": 1297,_x000D_
                        "namKham": "2025",_x000D_
                        "benhNhanId": 0,_x000D_
                        "bacSiKham": "Võ Việt Tuấn",_x000D_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Tai Mũi Họng",_x000D_
                        "maDichVu": "1827.037",_x000D_
                        "maCSKCB": null,_x000D_
                        "hopDongBenhNhanId": 10859,_x000D_
                        "tiepNhanId": 227276,_x000D_
                        "hopDongId": 580,_x000D_
                        "ngayVao": "02/28/2025 13:16:19",_x000D_
                        "ngayRa": null,_x000D_
                        "ketQuaId": 1605,_x000D_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Tai Mũi Họng",_x000D_
                        "maDichVu": "1827.037",_x000D_
                        "maCSKCB": null,_x000D_
                        "hopDongBenhNhanId": 10858,_x000D_
                        "tiepNhanId": 227276,_x000D_
                        "hopDongId": 579,_x000D_
                        "ngayVao": "02/28/2025 13:15:46",_x000D_
                        "ngayRa": null,_x000D_
                        "ketQuaId": 1604,_x000D_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Mắt",_x000D_
                        "maDichVu": "1827.018",_x000D_
                        "maCSKCB": null,_x000D_
                        "hopDongBenhNhanId": 10859,_x000D_
                        "tiepNhanId": 227276,_x000D_
                        "hopDongId": 580,_x000D_
                        "ngayVao": "02/28/2025 13:11:07",_x000D_
                        "ngayRa": null,_x000D_
                        "ketQuaId": 1605,_x000D_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"tenDichVu": "Khám Mắt",_x000D_
                        "maDichVu": "1827.018",_x000D_
                        "maCSKCB": null,_x000D_
                        "hopDongBenhNhanId": 10858,_x000D_
                        "tiepNhanId": 227276,_x000D_
                        "hopDongId": 579,_x000D_
                        "ngayVao": "02/28/2025 13:10:19",_x000D_
                        "ngayRa": null,_x000D_
                        "ketQuaId": 1604,_x000D_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t>
  </si>
  <si>
    <t xml:space="preserve">______ REQUEST _______x000D_
GET Params_x000D_
_x000D_
_x000D_
POST Params_x000D_
JSON_x000D_
1. tiepNhanId | 2. benhNhanId | 3. hopDongBenhNhanId | 4. mpi | 5. userId | 6. ownerId | 7. maCSKCB | _x000D_
_x000D_
Headers_x000D_
1. authorization | 2. Content-Type | 3. Content-Length | 4. Host | 5. Connection | 6. Accept-Encoding | 7. User-Agent | _x000D_
_x000D_
Cookies_x000D_
_x000D_
_x000D_
_x000D_
______ RESPONSE _______x000D_
Params_x000D_
JSON_x000D_
1. tiepNhanId | 2. benhNhanId | 3. hopDongBenhNhanId | 4. mpi | 5. userId | 6. ownerId | 7.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</si>
  <si>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 xml:space="preserve">Hồ sơ &gt; hồ sơ khám sức khỏe &gt; chi tiết xét nghiệm </t>
  </si>
  <si>
    <t>disable
(Duplicated #114)</t>
  </si>
  <si>
    <t>POST /caresbook2/ratingDoctor/getRatingByKhamBenhId HTTP/1.1_x000D_
authorization: Bearer eyJhbGciOiJSUzI1NiIsInR5cCIgOiAiSldUIiwia2lkIiA6ICJiNmpqMHBaUGRCdF8xWmJ5YlRYUWgtVFlCczgwYmxjcHc1QURqMmZYeWdZIn0.eyJleHAiOjE3NTU2OTQ2NTQsImlhdCI6MTc1NTY1ODY1NCwianRpIjoib25ydHJvOmNhNGU3YjUzLWRhZWItNGM3ZC1iYzk0LTAzM2IyOGYwZWZjYSIsImlzcyI6Imh0dHBzOi8vZGFuaHktYmFja2VuZC5ob2FubXkuY29tL2tleWNsb2FrL3JlYWxtcy9tb2JpbGUiLCJhdWQiOiJhY2NvdW50Iiwic3ViIjoiMzhhNzY3ZTMtODQ5OC00ODUyLWE5MDEtODBlZjAwYWI0ODVkIiwidHlwIjoiQmVhcmVyIiwiYXpwIjoiY2FyZWJvb2t2Mi1tYW5hZ2VtZW50Iiwic2lkIjoiZTI1ZGI1MWItNDkzOS00YzA2LTgwZTEtYWRmMzRjNTcyY2U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RyUsu6Y-0vPonnKPRybvpW4QdHGesUYIil5shC8Y-ycGFMS9M1EqFzIHP-vvSAH_qF2Wud2jcQp_6pLVsKGL1X_hFM5vH_wrbVQpcEBg-uC3gpXB7Sf38NOEfbFCscE0ChHdzlOV9zFUm_vgBU9V6GdcNxok13sHJxV9gi3XXYJhWjwv4qP6Q0fYFINQ5GgA7uFEGH4LVMke-Uf2GMOCOfRsJ4XCjj2QlmCtW86d0eRC8yz5R0BroIg_LdHSnwVklll9Tw55Qnchi9VI3uhc3Uko2U8Y_efmZvpMKelc1yktQAZS3q2yvZ1dju_SfKXeK8Jzit3YFvW6tWivKZLKlg_x000D_
Content-Type: application/json_x000D_
Content-Length: 41_x000D_
Host: danhy-backend.hoanmy.com_x000D_
Connection: keep-alive_x000D_
Accept-Encoding: gzip, deflate, br_x000D_
User-Agent: okhttp/4.9.2_x000D_
_x000D_
{"khamBenhId":"258066","maCSKCB":"79071"}</t>
  </si>
  <si>
    <t>HTTP/1.1 200 _x000D_
Date: Wed, 20 Aug 2025 03:04:10 GMT_x000D_
Content-Type: application/json_x000D_
Connection: keep-alive_x000D_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1_x000D_
Via: kong/2.8.5_x000D_
cf-cache-status: DYNAMIC_x000D_
Strict-Transport-Security: max-age=15552000; includeSubDomains; preload_x000D_
Server: cloudflare_x000D_
CF-RAY: 971ea96b4f8885ac-HKG_x000D_
alt-svc: h3=":443"; ma=86400_x000D_
Content-Length: 577_x000D_
_x000D_
{"status":true,"data":{"id":"68a2c92697a7256f221033a0","khamBenhId":"258066","bacSiKhamId":"1224","bacSiKhamName":"Trần Ngọc Đăng Khoa","dichVuId":null,"tenDichVu":"Khám Mắt","maBenhNhan":"250024307","ngayDanhGia":1755498790672,"ngayKham":"04/06/2025","khoa":"PK Ngoài Giờ","loaiKham":"Khám bệnh","tacPhong":5,"langNghe":5,"chuDong":5,"thamKham":5,"chiDinh":5,"tong":5,"ghiChu":"1","tinhTrang":true,"viPham":false,"ownerId":"689599a2d65841414b714e9f","userId":"689599a2d65841414b714ea0","ngayCapNhat":1755498803521,"maCSKCB":"79071"},"message":null,"other":null}</t>
  </si>
  <si>
    <t>{_x000D_
        "maCSKCB": "79071",_x000D_
        "khamBenhId": "258066"_x000D_
	}</t>
  </si>
  <si>
    <t>{_x000D_
        "other": null,_x000D_
        "data": {_x000D_
                "tenDichVu": "Khám Mắt",_x000D_
                "tong": 5,_x000D_
                "maCSKCB": "79071",_x000D_
                "langNghe": 5,_x000D_
                "ghiChu": "1",_x000D_
                "chuDong": 5,_x000D_
                "chiDinh": 5,_x000D_
                "ngayCapNhat": 1755498803521,_x000D_
                "ownerId": "689599a2d65841414b714e9f",_x000D_
                "userId": "689599a2d65841414b714ea0",_x000D_
                "ngayDanhGia": 1755498790672,_x000D_
                "ngayKham": "04/06/2025",_x000D_
                "loaiKham": "Khám bệnh",_x000D_
                "dichVuId": null,_x000D_
                "maBenhNhan": "250024307",_x000D_
                "thamKham": 5,_x000D_
                "tinhTrang": true,_x000D_
                "tacPhong": 5,_x000D_
                "bacSiKhamId": "1224",_x000D_
                "khamBenhId": "258066",_x000D_
                "id": "68a2c92697a7256f221033a0",_x000D_
                "bacSiKhamName": "Trần Ngọc Đăng Khoa",_x000D_
                "khoa": "PK Ngoài Giờ",_x000D_
                "viPham": false_x000D_
        },_x000D_
        "message": null,_x000D_
        "status": true_x000D_
	}</t>
  </si>
  <si>
    <t xml:space="preserve">______ REQUEST _______x000D_
GET Params_x000D_
_x000D_
_x000D_
POST Params_x000D_
JSON_x000D_
1. khamBenhId | 2. maCSKCB | _x000D_
_x000D_
Headers_x000D_
1. authorization | 2. Content-Type | 3. Content-Length | 4. Host | 5. Connection | 6. Accept-Encoding | 7. User-Agent | _x000D_
_x000D_
Cookies_x000D_
_x000D_
_x000D_
_x000D_
______ RESPONSE _______x000D_
Params_x000D_
JSON_x000D_
1. khamBenhId | 2. maCSKCB | _x000D_
_x000D_
Headers_x000D_
1. Date | 2. Content-Type | 3. Connection | 4. Vary | 5. X-Content-Type-Options | 6. X-XSS-Protection | 7. X-XSS-Protection | 8. Cache-Control | 9. Pragma | 10. Expires | 11. X-Frame-Options | 12. X-Kong-Upstream-Latency | 13. X-Kong-Proxy-Latency | 14. Via | 15. cf-cache-status | 16. Strict-Transport-Security | 17. Server | 18. CF-RAY | 19. alt-svc | 20. Content-Length | </t>
  </si>
  <si>
    <t>Hồ sơ &gt; hồ sơ khám sức khỏe &gt; chi tiết đơn thuốc</t>
  </si>
  <si>
    <t>disable
(duplicated #96)</t>
  </si>
  <si>
    <t>POST /forhis/hskcb/caresbook/getRx HTTP/1.1_x000D_
authorization: Bearer eyJhbGciOiJSUzI1NiIsInR5cCIgOiAiSldUIiwia2lkIiA6ICJiNmpqMHBaUGRCdF8xWmJ5YlRYUWgtVFlCczgwYmxjcHc1QURqMmZYeWdZIn0.eyJleHAiOjE3NTU2OTQ2NTQsImlhdCI6MTc1NTY1ODY1NCwianRpIjoib25ydHJvOmNhNGU3YjUzLWRhZWItNGM3ZC1iYzk0LTAzM2IyOGYwZWZjYSIsImlzcyI6Imh0dHBzOi8vZGFuaHktYmFja2VuZC5ob2FubXkuY29tL2tleWNsb2FrL3JlYWxtcy9tb2JpbGUiLCJhdWQiOiJhY2NvdW50Iiwic3ViIjoiMzhhNzY3ZTMtODQ5OC00ODUyLWE5MDEtODBlZjAwYWI0ODVkIiwidHlwIjoiQmVhcmVyIiwiYXpwIjoiY2FyZWJvb2t2Mi1tYW5hZ2VtZW50Iiwic2lkIjoiZTI1ZGI1MWItNDkzOS00YzA2LTgwZTEtYWRmMzRjNTcyY2U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RyUsu6Y-0vPonnKPRybvpW4QdHGesUYIil5shC8Y-ycGFMS9M1EqFzIHP-vvSAH_qF2Wud2jcQp_6pLVsKGL1X_hFM5vH_wrbVQpcEBg-uC3gpXB7Sf38NOEfbFCscE0ChHdzlOV9zFUm_vgBU9V6GdcNxok13sHJxV9gi3XXYJhWjwv4qP6Q0fYFINQ5GgA7uFEGH4LVMke-Uf2GMOCOfRsJ4XCjj2QlmCtW86d0eRC8yz5R0BroIg_LdHSnwVklll9Tw55Qnchi9VI3uhc3Uko2U8Y_efmZvpMKelc1yktQAZS3q2yvZ1dju_SfKXeK8Jzit3YFvW6tWivKZLKlg_x000D_
Content-Type: application/json_x000D_
Content-Length: 132_x000D_
Host: danhy-backend.hoanmy.com_x000D_
Connection: keep-alive_x000D_
Accept-Encoding: gzip, deflate, br_x000D_
User-Agent: okhttp/4.9.2_x000D_
_x000D_
{"khamBenhId":"258066","maCSKCB":"79071","mpi":"250024307","userId":"68a44db61096b008aaa40298","ownerId":"68a2e5bb98ceec1aca3d88ff"}</t>
  </si>
  <si>
    <t>HTTP/1.1 200 _x000D_
Date: Wed, 20 Aug 2025 03:16:13 GMT_x000D_
Content-Type: application/json_x000D_
Connection: keep-alive_x000D_
CF-RAY: 971ebb113b3620f4-HKG_x000D_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75_x000D_
X-Kong-Proxy-Latency: 0_x000D_
Via: kong/2.8.5_x000D_
cf-cache-status: DYNAMIC_x000D_
Strict-Transport-Security: max-age=15552000; includeSubDomains; preload_x000D_
Server: cloudflare_x000D_
alt-svc: h3=":443"; ma=86400_x000D_
Content-Length: 1136_x000D_
_x000D_
[{"soToaThuoc":"2506040002","duocId":"524852","maDuoc":null,"tenDuocDayDu":"Klamentin 250/31.25, (250 + 31,25) mg, Gói (HG Pharm, VN)","hamLuong":"(250 + 31,25) mg","donViTinh":"Gói","soDangKy":null,"duongDung":"Uống","loiDanChoToa":"Cần ăn no trước khi uống thuốc","totalQty":"60.0","soNgay":"30","qtySang":"1.0","qtyTrua":null,"qtyChieu":"1.0","qtyToi":null,"bacSi":null},{"soToaThuoc":"2506040002","duocId":"525819","maDuoc":null,"tenDuocDayDu":"Rutin-Vitamin C, (50 + 50) mg, Viên (Mekophar, VN)","hamLuong":"(50 + 50) mg","donViTinh":"Viên","soDangKy":null,"duongDung":"Uống","loiDanChoToa":"Cần ăn no trước khi uống thuốc","totalQty":"60.0","soNgay":"30","qtySang":"1.0","qtyTrua":null,"qtyChieu":"1.0","qtyToi":null,"bacSi":null},{"soToaThuoc":"2506040002","duocId":"533496","maDuoc":null,"tenDuocDayDu":"Bổ Phế Nam Hà 125 mL, 125 mL, Chai (Nam Hà, VN)","hamLuong":"125 mL","donViTinh":"Chai","soDangKy":null,"duongDung":"Uống","loiDanChoToa":"Cần ăn no trước khi uống thuốc","totalQty":"1.0","soNgay":"30","qtySang":"1.0","qtyTrua":null,"qtyChieu":"1.0","qtyToi":null,"bacSi":null}]</t>
  </si>
  <si>
    <t>{_x000D_
        "maCSKCB": "79071",_x000D_
        "mpi": "250024307",_x000D_
        "khamBenhId": "258066",_x000D_
        "ownerId": "68a2e5bb98ceec1aca3d88ff",_x000D_
        "userId": "68a44db61096b008aaa40298"_x000D_
	}</t>
  </si>
  <si>
    <t>[{"soToaThuoc":"2506040002","duocId":"524852","maDuoc":null,"tenDuocDayDu":"Klamentin 250/31.25, (250 + 31,25) mg, Gói (HG Pharm, VN)","hamLuong":"(250 + 31,25) mg","donViTinh":"Gói","soDangKy":null,"duongDung":"Uống","loiDanChoToa":"Cần ăn no trước khi uống thuốc","totalQty":"60.0","soNgay":"30","qtySang":"1.0","qtyTrua":null,"qtyChieu":"1.0","qtyToi":null,"bacSi":null},{"soToaThuoc":"2506040002","duocId":"525819","maDuoc":null,"tenDuocDayDu":"Rutin-Vitamin C, (50 + 50) mg, Viên (Mekophar, VN)","hamLuong":"(50 + 50) mg","donViTinh":"Viên","soDangKy":null,"duongDung":"Uống","loiDanChoToa":"Cần ăn no trước khi uống thuốc","totalQty":"60.0","soNgay":"30","qtySang":"1.0","qtyTrua":null,"qtyChieu":"1.0","qtyToi":null,"bacSi":null},{"soToaThuoc":"2506040002","duocId":"533496","maDuoc":null,"tenDuocDayDu":"Bổ Phế Nam Hà 125 mL, 125 mL, Chai (Nam Hà, VN)","hamLuong":"125 mL","donViTinh":"Chai","soDangKy":null,"duongDung":"Uống","loiDanChoToa":"Cần ăn no trước khi uống thuốc","totalQty":"1.0","soNgay":"30","qtySang":"1.0","qtyTrua":null,"qtyChieu":"1.0","qtyToi":null,"bacSi":null}]</t>
  </si>
  <si>
    <t xml:space="preserve">______ REQUEST _______x000D_
GET Params_x000D_
_x000D_
_x000D_
POST Params_x000D_
JSON_x000D_
1. khamBenhId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</si>
  <si>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Hồ sơ &gt; hồ sơ khám sức khỏe &gt; chi tiết đơn thuốc &gt; xem đơn thuốc</t>
  </si>
  <si>
    <t>lấy toa thuốc</t>
  </si>
  <si>
    <t>POST /forhis/hskcb/caresbook/getRxPdf HTTP/1.1_x000D_
authorization: Bearer eyJhbGciOiJSUzI1NiIsInR5cCIgOiAiSldUIiwia2lkIiA6ICJiNmpqMHBaUGRCdF8xWmJ5YlRYUWgtVFlCczgwYmxjcHc1QURqMmZYeWdZIn0.eyJleHAiOjE3NTU2OTc5MzYsImlhdCI6MTc1NTY2MTkzNiwianRpIjoib25ydHJvOjAxZGQ2OTFmLTllNDItNGU1Ni04MDRhLTczNzIxNjkzNmQ3NSIsImlzcyI6Imh0dHBzOi8vZGFuaHktYmFja2VuZC5ob2FubXkuY29tL2tleWNsb2FrL3JlYWxtcy9tb2JpbGUiLCJhdWQiOiJhY2NvdW50Iiwic3ViIjoiNmZiYTU4YTctNjg1Zi00Yjc4LWI3MWMtOGViZGZiZmNkMDFkIiwidHlwIjoiQmVhcmVyIiwiYXpwIjoiY2FyZWJvb2t2Mi1tYW5hZ2VtZW50Iiwic2lkIjoiNzI3NTA4NWEtODJhMC00NTI4LTkyY2EtYTNhYjVlZTM4YT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VRPruHWeVtlyrBTybDQJagj8sBOgK9nQsDsYYNHkv3HCRLbWM7rz9u1sAigVTid1SKtEVZEpwqkkVJrIGI-nJYkRhHBcPn_1r-tAaOWBnLp6DLDgNg8SIgZvpw6kUltGzSJEHE4OBPfP336a0eu3Km1LKr-69bHborrAQ7OgCZrOygOFWe0K-8HM_FSFRrLdZkE2WVlLkQRTB1OBaJqmtRu6CXXwJNGB_hhzeqN8arODk3kiD8RcXRtzbzz9o0Okxl23ypy4XB3x_CQ5gDZGPedr3Ue1zFaxQRXgbXjE9iT2mtTEx5S74tN617oR-3L4EadjkG9B9mUjjw0wXZB3Cg_x000D_
Content-Type: application/json_x000D_
Content-Length: 132_x000D_
Host: danhy-backend.hoanmy.com_x000D_
Connection: keep-alive_x000D_
Accept-Encoding: gzip, deflate, br_x000D_
User-Agent: okhttp/4.9.2_x000D_
_x000D_
{"khamBenhId":"446530","mpi":"250005151","userId":"68a54fef702b330c4591d8c2","ownerId":"68a3e809a2bf6530de0a6afa","maCSKCB":"92088"}</t>
  </si>
  <si>
    <t>HTTP/1.1 200 _x000D_
Date: Wed, 20 Aug 2025 06:23:02 GMT_x000D_
Content-Type: application/json_x000D_
Connection: keep-alive_x000D_
CF-RAY: 971fccb3e8f28582-HKG_x000D_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252_x000D_
X-Kong-Proxy-Latency: 0_x000D_
Via: kong/2.8.5_x000D_
cf-cache-status: DYNAMIC_x000D_
Strict-Transport-Security: max-age=15552000; includeSubDomains; preload_x000D_
Server: cloudflare_x000D_
alt-svc: h3=":443"; ma=86400_x000D_
Content-Length: 617373_x000D_
_x000D_
{"dir":"http://10.24.10.24:6060/Files/api/File/download/6881e150fd1d07033016bbca","contentBase64":"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t>
  </si>
  <si>
    <t>{_x000D_
        "maCSKCB": "92088",_x000D_
        "mpi": "250005151",_x000D_
        "khamBenhId": "446530",_x000D_
        "ownerId": "68a3e809a2bf6530de0a6afa",_x000D_
        "userId": "68a54fef702b330c4591d8c2"_x000D_
	}</t>
  </si>
  <si>
    <t>{_x000D_
        "fileName": null,_x000D_
        "contentBase64":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t>
  </si>
  <si>
    <t xml:space="preserve">______ REQUEST _______x000D_
GET Params_x000D_
_x000D_
_x000D_
POST Params_x000D_
JSON_x000D_
1. khamBenhId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khamBenhId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</si>
  <si>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#134</t>
  </si>
  <si>
    <t>Hồ sơ &gt; hồ sơ khám sức khỏe &gt; đánh giá</t>
  </si>
  <si>
    <t>Disable
(duplicated #115)</t>
  </si>
  <si>
    <t>POST /caresbook2/ratingDoctor/addRating HTTP/1.1_x000D_
authorization: Bearer eyJhbGciOiJSUzI1NiIsInR5cCIgOiAiSldUIiwia2lkIiA6ICJiNmpqMHBaUGRCdF8xWmJ5YlRYUWgtVFlCczgwYmxjcHc1QURqMmZYeWdZIn0.eyJleHAiOjE3NTU2OTc5MzYsImlhdCI6MTc1NTY2MTkzNiwianRpIjoib25ydHJvOjAxZGQ2OTFmLTllNDItNGU1Ni04MDRhLTczNzIxNjkzNmQ3NSIsImlzcyI6Imh0dHBzOi8vZGFuaHktYmFja2VuZC5ob2FubXkuY29tL2tleWNsb2FrL3JlYWxtcy9tb2JpbGUiLCJhdWQiOiJhY2NvdW50Iiwic3ViIjoiNmZiYTU4YTctNjg1Zi00Yjc4LWI3MWMtOGViZGZiZmNkMDFkIiwidHlwIjoiQmVhcmVyIiwiYXpwIjoiY2FyZWJvb2t2Mi1tYW5hZ2VtZW50Iiwic2lkIjoiNzI3NTA4NWEtODJhMC00NTI4LTkyY2EtYTNhYjVlZTM4YT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VRPruHWeVtlyrBTybDQJagj8sBOgK9nQsDsYYNHkv3HCRLbWM7rz9u1sAigVTid1SKtEVZEpwqkkVJrIGI-nJYkRhHBcPn_1r-tAaOWBnLp6DLDgNg8SIgZvpw6kUltGzSJEHE4OBPfP336a0eu3Km1LKr-69bHborrAQ7OgCZrOygOFWe0K-8HM_FSFRrLdZkE2WVlLkQRTB1OBaJqmtRu6CXXwJNGB_hhzeqN8arODk3kiD8RcXRtzbzz9o0Okxl23ypy4XB3x_CQ5gDZGPedr3Ue1zFaxQRXgbXjE9iT2mtTEx5S74tN617oR-3L4EadjkG9B9mUjjw0wXZB3Cg_x000D_
Content-Type: application/json_x000D_
Content-Length: 415_x000D_
Host: danhy-backend.hoanmy.com_x000D_
Connection: keep-alive_x000D_
Accept-Encoding: gzip, deflate, br_x000D_
User-Agent: okhttp/4.9.2_x000D_
_x000D_
{"khamBenhId":"446530","bacSiKhamId":6011,"bacSiKhamName":"Nguyễn Văn Hoàng","tenDichVu":"Khám Tai Mũi Họng","maBenhNhan":"250005151","ngayKham":"24/07/2025","khoa":"Khoa Nội Tiết","loaiKham":"Khám bệnh","tacPhong":5,"langNghe":3,"chuDong":4,"thamKham":2,"chiDinh":1,"tong":3,"ghiChu":"test","ownerId":"68a3e809a2bf6530de0a6afa","userId":"68a54fef702b330c4591d8c2","tinhTrang":true,"maCSKCB":"92088"}</t>
  </si>
  <si>
    <t>HTTP/1.1 200 _x000D_
Date: Wed, 20 Aug 2025 09:06:27 GMT_x000D_
Content-Type: application/json_x000D_
Connection: keep-alive_x000D_
CF-RAY: 9720bc183f600717-HKG_x000D_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24_x000D_
X-Kong-Proxy-Latency: 0_x000D_
Via: kong/2.8.5_x000D_
cf-cache-status: DYNAMIC_x000D_
Strict-Transport-Security: max-age=15552000; includeSubDomains; preload_x000D_
Server: cloudflare_x000D_
alt-svc: h3=":443"; ma=86400_x000D_
Content-Length: 587_x000D_
_x000D_
{"status":true,"data":{"id":"68a590133136df2f37c2bec4","khamBenhId":"446530","bacSiKhamId":"6011","bacSiKhamName":"Nguyễn Văn Hoàng","dichVuId":null,"tenDichVu":"Khám Tai Mũi Họng","maBenhNhan":"250005151","ngayDanhGia":1755680787302,"ngayKham":"24/07/2025","khoa":"Khoa Nội Tiết","loaiKham":"Khám bệnh","tacPhong":5,"langNghe":3,"chuDong":4,"thamKham":2,"chiDinh":1,"tong":3,"ghiChu":"test","tinhTrang":true,"viPham":false,"ownerId":"68a3e809a2bf6530de0a6afa","userId":"68a54fef702b330c4591d8c2","ngayCapNhat":1755680787302,"maCSKCB":"92088"},"message":null,"other":null}</t>
  </si>
  <si>
    <t>{_x000D_
        "tenDichVu": "Khám Tai Mũi Họng",_x000D_
        "tong": 3,_x000D_
        "maCSKCB": "92088",_x000D_
        "langNghe": 3,_x000D_
        "ghiChu": "test",_x000D_
        "chuDong": 4,_x000D_
        "chiDinh": 1,_x000D_
        "ownerId": "68a3e809a2bf6530de0a6afa",_x000D_
        "userId": "68a54fef702b330c4591d8c2",_x000D_
        "ngayKham": "24/07/2025",_x000D_
        "loaiKham": "Khám bệnh",_x000D_
        "maBenhNhan": "250005151",_x000D_
        "thamKham": 2,_x000D_
        "tinhTrang": true,_x000D_
        "tacPhong": 5,_x000D_
        "bacSiKhamId": 6011,_x000D_
        "khamBenhId": "446530",_x000D_
        "bacSiKhamName": "Nguyễn Văn Hoàng",_x000D_
        "khoa": "Khoa Nội Tiết"_x000D_
	}</t>
  </si>
  <si>
    <t>{_x000D_
        "other": null,_x000D_
        "data": {_x000D_
                "tenDichVu": "Khám Tai Mũi Họng",_x000D_
                "tong": 3,_x000D_
                "maCSKCB": "92088",_x000D_
                "langNghe": 3,_x000D_
                "ghiChu": "test",_x000D_
                "chuDong": 4,_x000D_
                "chiDinh": 1,_x000D_
                "ngayCapNhat": 1755680787302,_x000D_
                "ownerId": "68a3e809a2bf6530de0a6afa",_x000D_
                "userId": "68a54fef702b330c4591d8c2",_x000D_
                "ngayDanhGia": 1755680787302,_x000D_
                "ngayKham": "24/07/2025",_x000D_
                "loaiKham": "Khám bệnh",_x000D_
                "dichVuId": null,_x000D_
                "maBenhNhan": "250005151",_x000D_
                "thamKham": 2,_x000D_
                "tinhTrang": true,_x000D_
                "tacPhong": 5,_x000D_
                "bacSiKhamId": "6011",_x000D_
                "khamBenhId": "446530",_x000D_
                "id": "68a590133136df2f37c2bec4",_x000D_
                "bacSiKhamName": "Nguyễn Văn Hoàng",_x000D_
                "khoa": "Khoa Nội Tiết",_x000D_
                "viPham": false_x000D_
        },_x000D_
        "message": null,_x000D_
        "status": true_x000D_
	}</t>
  </si>
  <si>
    <t xml:space="preserve">______ REQUEST _______x000D_
GET Params_x000D_
_x000D_
_x000D_
POST Params_x000D_
JSON_x000D_
1. khamBenhId | 2. bacSiKhamId | 3. bacSiKhamName | 4. tenDichVu | 5. maBenhNhan | 6. ngayKham | 7. khoa | 8. loaiKham | 9. tacPhong | 10. langNghe | 11. chuDong | 12. thamKham | 13. chiDinh | 14. tong | 15. ghiChu | 16. ownerId | 17. userId | 18. tinhTrang | 19. maCSKCB | _x000D_
_x000D_
Headers_x000D_
1. authorization | 2. Content-Type | 3. Content-Length | 4. Host | 5. Connection | 6. Accept-Encoding | 7. User-Agent | _x000D_
_x000D_
Cookies_x000D_
_x000D_
_x000D_
_x000D_
______ RESPONSE _______x000D_
Params_x000D_
JSON_x000D_
1. khamBenhId | 2. bacSiKhamId | 3. bacSiKhamName | 4. tenDichVu | 5. maBenhNhan | 6. ngayKham | 7. khoa | 8. loaiKham | 9. tacPhong | 10. langNghe | 11. chuDong | 12. thamKham | 13. chiDinh | 14. tong | 15. ghiChu | 16. ownerId | 17. userId | 18. tinhTrang | 19.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</si>
  <si>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#135</t>
  </si>
  <si>
    <t>#136</t>
  </si>
  <si>
    <t>Group: Kiểm tra danh sách các tài khoản đang xem dữ liệu hồ sơ y tế của tôi</t>
  </si>
  <si>
    <t>#137</t>
  </si>
  <si>
    <t>Hồ sơ &gt; quản lý  chia sẻ hồ sơ</t>
  </si>
  <si>
    <t>lấy tất cả những tài khoản đang liên kết với hồ sơ</t>
  </si>
  <si>
    <t>/caresbook2/hskcb/getShareProfile</t>
  </si>
  <si>
    <t>POST /caresbook2/hskcb/getShareProfile HTTP/1.1_x000D_
authorization: Bearer eyJhbGciOiJSUzI1NiIsInR5cCIgOiAiSldUIiwia2lkIiA6ICJiNmpqMHBaUGRCdF8xWmJ5YlRYUWgtVFlCczgwYmxjcHc1QURqMmZYeWdZIn0.eyJleHAiOjE3NTU3ODIwNDMsImlhdCI6MTc1NTc0NjA0MywianRpIjoib25ydHJvOjc0MDc4ZTA1LTAzY2YtNGQ2Mi1iODE1LTEzMTM1OWEwN2U3YiIsImlzcyI6Imh0dHBzOi8vZGFuaHktYmFja2VuZC5ob2FubXkuY29tL2tleWNsb2FrL3JlYWxtcy9tb2JpbGUiLCJhdWQiOiJhY2NvdW50Iiwic3ViIjoiNmZiYTU4YTctNjg1Zi00Yjc4LWI3MWMtOGViZGZiZmNkMDFkIiwidHlwIjoiQmVhcmVyIiwiYXpwIjoiY2FyZWJvb2t2Mi1tYW5hZ2VtZW50Iiwic2lkIjoiNDEzOWU3NTMtM2M3NC00NzczLTlkMzItNDViNmRjNDBmNzY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a8Xh2UVUuhYwySg48h4t06S32UF-IXTmHNunMBdAQjBxM1UE8LWTV4BieVPqAihrWw0f4KDEYedkBTdYdqhFp7EGg9DDETVmNN566IbUbcj8QUUtMV5d20wSpvgYSVIeZ9abqRrD10-UeB89GBDjef-XuPDBozhY-oHNo-Hka21Lg3ZgPkt6e7yKM2TWec11HYoXESF_hfFeQLUFDT0HCt469yL_DrE-e0i0dIqLquc1rbNVXlhuXpStpInzXhn_x_oBSyQbUMlrUd7C0g09pBzshJ_X7ZUmAJuv2PMlCFsO8lEtvXFFODSuJkBuQrHRBROehxBCbsycVJycQ2xnwg_x000D_
Content-Type: application/json_x000D_
Content-Length: 110_x000D_
Host: danhy-backend.hoanmy.com_x000D_
Connection: keep-alive_x000D_
Accept-Encoding: gzip, deflate, br_x000D_
User-Agent: okhttp/4.9.2_x000D_
_x000D_
{"mpi":"250004203","userId":"68a3e809a2bf6530de0a6afb","ownerId":"68a3e809a2bf6530de0a6afa","maCSKCB":"79071"}</t>
  </si>
  <si>
    <t>HTTP/1.1 200 _x000D_
Date: Thu, 21 Aug 2025 04:12:21 GMT_x000D_
Content-Type: application/json_x000D_
Connection: keep-alive_x000D_
CF-RAY: 97274a96b8e109e4-HKG_x000D_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3102_x000D_
X-Kong-Proxy-Latency: 0_x000D_
Via: kong/2.8.5_x000D_
cf-cache-status: DYNAMIC_x000D_
Strict-Transport-Security: max-age=15552000; includeSubDomains; preload_x000D_
Server: cloudflare_x000D_
alt-svc: h3=":443"; ma=86400_x000D_
Content-Length: 6227_x000D_
_x000D_
[{"username":"vu.nguyen+test06@techlabcorp.com","fullName":"TESST","userId":"689d84b2e1388140fef64b79","userInfoId":"689d84b2e1388140fef64b7a","shareDate":null,"mpi":"250004203","unitCode":null,"requestMPI":false},{"username":"tho.huynh+11@techlabcorp.com","fullName":"KHÁM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t>
  </si>
  <si>
    <t>{_x000D_
        "maCSKCB": "79071",_x000D_
        "mpi": "250004203",_x000D_
        "ownerId": "68a3e809a2bf6530de0a6afa",_x000D_
        "userId": "68a3e809a2bf6530de0a6afb"_x000D_
	}</t>
  </si>
  <si>
    <t>[{"username":"vu.nguyen+test06@techlabcorp.com","fullName":"TESST","userId":"689d84b2e1388140fef64b79","userInfoId":"689d84b2e1388140fef64b7a","shareDate":null,"mpi":"250004203","unitCode":null,"requestMPI":false},{"username":"tho.huynh+11@techlabcorp.com","fullName":"KHÁM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t>
  </si>
  <si>
    <t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</si>
  <si>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#138</t>
  </si>
  <si>
    <t>Group: Xem toa thuốc ra viện và phiếu xuất viện</t>
  </si>
  <si>
    <t>#139</t>
  </si>
  <si>
    <t>Hồ sơ &gt; Biểu mẫu y tế</t>
  </si>
  <si>
    <t>getListBieuMauYTe</t>
  </si>
  <si>
    <t>/forhis/patient/getListBieuMauYTe</t>
  </si>
  <si>
    <t>POST /forhis/patient/getListBieuMauYTe HTTP/1.1_x000D_
authorization: Bearer eyJhbGciOiJSUzI1NiIsInR5cCIgOiAiSldUIiwia2lkIiA6ICJiNmpqMHBaUGRCdF8xWmJ5YlRYUWgtVFlCczgwYmxjcHc1QURqMmZYeWdZIn0.eyJleHAiOjE3NTU4ODA5NTgsImlhdCI6MTc1NTg0NDk1OCwianRpIjoib25ydHJvOjVjNzdhZmU2LTkzYjctNDVhYS1iZTUyLTgzZTg3Y2MzZDdjOSIsImlzcyI6Imh0dHBzOi8vZGFuaHktYmFja2VuZC5ob2FubXkuY29tL2tleWNsb2FrL3JlYWxtcy9tb2JpbGUiLCJhdWQiOiJhY2NvdW50Iiwic3ViIjoiYmI3YmY1OWQtNTQyNC00MzFlLWIwZjYtOWNjOTE2ODNmNjM3IiwidHlwIjoiQmVhcmVyIiwiYXpwIjoiY2FyZWJvb2t2Mi1tYW5hZ2VtZW50Iiwic2lkIjoiMjc2NDdiNGUtOTk2ZC00ZjA3LTk1MGEtZGEwMmNhMjVjZjk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0In0.dXhI8EXO8xlCxuvUrsfy907Xha4qNcP-9kXjKBbswpDGQvW1msX66u0B3BGfdrsw7_na35tClulDbARCbYP1GP44LRGG6lzZ24ZmTZqCb7j56Paod34C-pRRazaAGcexQfIJHHRcY0wCGnEEFulrn_ar8aApWvTPCAkuWKWvTrqluCQS2dPd-spSOfvBy2-UvF2Bl76yduiEiektPOgo6gNhunyRTG5emX_EXzrIJ30QlRQ1R4h8ZzvdS9SaM_3dyNWg3kc8h8zGEVnYnTRTCUORtDxUuaMjjQIas4Ch5JKUiHLSnB5eKFK8AUUuLClWOKbVNOaIyExYLFhENB8GMQ_x000D_
Content-Type: application/json_x000D_
Content-Length: 110_x000D_
Host: danhy-backend.hoanmy.com_x000D_
Connection: keep-alive_x000D_
Accept-Encoding: gzip, deflate, br_x000D_
User-Agent: okhttp/4.9.2_x000D_
_x000D_
{_x000D_
  "maCSKCB": "92088",_x000D_
  "mpi": "250004701",_x000D_
  "ownerId": "68a406903c166f099e86c513",_x000D_
  "userId": "68a68d967883724f8a6809d3"_x000D_
}</t>
  </si>
  <si>
    <t>HTTP/1.1 200 
Date: Fri, 22 Aug 2025 06:42:44 GMT
Content-Type: application/json
Connection: keep-alive
CF-RAY: 97306452dcedddfb-HKG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100
X-Kong-Proxy-Latency: 0
Via: kong/2.8.5
cf-cache-status: DYNAMIC
Strict-Transport-Security: max-age=15552000; includeSubDomains; preload
Server: cloudflare
alt-svc: h3=":443"; ma=86400
Content-Length: 370
[{"reportId":435,"reportName":"Toa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t>
  </si>
  <si>
    <t>{_x000D_
  "maCSKCB": "92088",_x000D_
  "mpi": "250004701",_x000D_
  "ownerId": "68a406903c166f099e86c513",_x000D_
  "userId": "68a68d967883724f8a6809d3"_x000D_
}</t>
  </si>
  <si>
    <t>[{"reportId":435,"reportName":"Toa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t>
  </si>
  <si>
    <t>#140</t>
  </si>
  <si>
    <t>Hồ Sơ &gt; Biểu mẫu y tế</t>
  </si>
  <si>
    <t>getPdfBieuMauYTe</t>
  </si>
  <si>
    <t>/forhis/patient/getPdfBieuMauYTe</t>
  </si>
  <si>
    <t>POST /forhis/patient/getPdfBieuMauYTe HTTP/1.1
authorization: Bearer eyJhbGciOiJSUzI1NiIsInR5cCIgOiAiSldUIiwia2lkIiA6ICJiNmpqMHBaUGRCdF8xWmJ5YlRYUWgtVFlCczgwYmxjcHc1QURqMmZYeWdZIn0.eyJleHAiOjE3NTU4ODA5NTgsImlhdCI6MTc1NTg0NDk1OCwianRpIjoib25ydHJvOjVjNzdhZmU2LTkzYjctNDVhYS1iZTUyLTgzZTg3Y2MzZDdjOSIsImlzcyI6Imh0dHBzOi8vZGFuaHktYmFja2VuZC5ob2FubXkuY29tL2tleWNsb2FrL3JlYWxtcy9tb2JpbGUiLCJhdWQiOiJhY2NvdW50Iiwic3ViIjoiYmI3YmY1OWQtNTQyNC00MzFlLWIwZjYtOWNjOTE2ODNmNjM3IiwidHlwIjoiQmVhcmVyIiwiYXpwIjoiY2FyZWJvb2t2Mi1tYW5hZ2VtZW50Iiwic2lkIjoiMjc2NDdiNGUtOTk2ZC00ZjA3LTk1MGEtZGEwMmNhMjVjZjk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0In0.dXhI8EXO8xlCxuvUrsfy907Xha4qNcP-9kXjKBbswpDGQvW1msX66u0B3BGfdrsw7_na35tClulDbARCbYP1GP44LRGG6lzZ24ZmTZqCb7j56Paod34C-pRRazaAGcexQfIJHHRcY0wCGnEEFulrn_ar8aApWvTPCAkuWKWvTrqluCQS2dPd-spSOfvBy2-UvF2Bl76yduiEiektPOgo6gNhunyRTG5emX_EXzrIJ30QlRQ1R4h8ZzvdS9SaM_3dyNWg3kc8h8zGEVnYnTRTCUORtDxUuaMjjQIas4Ch5JKUiHLSnB5eKFK8AUUuLClWOKbVNOaIyExYLFhENB8GMQ
Content-Type: application/json
Content-Length: 116
Host: danhy-backend.hoanmy.com
Connection: keep-alive
Accept-Encoding: gzip, deflate, br
User-Agent: okhttp/4.9.2
{
  "fileSource": "http://10.24.10.24:6060/Files/api/File/download/6881e723fd1d07033016bbcd",
  "title": "Toa thuốc BHYT"
}</t>
  </si>
  <si>
    <t>HTTP/1.1 200 _x000D_
Date: Fri, 22 Aug 2025 06:42:46 GMT_x000D_
Content-Type: application/json_x000D_
Connection: keep-alive_x000D_
CF-RAY: 97306460397609dc-HKG_x000D_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83_x000D_
X-Kong-Proxy-Latency: 0_x000D_
Via: kong/2.8.5_x000D_
cf-cache-status: DYNAMIC_x000D_
Strict-Transport-Security: max-age=15552000; includeSubDomains; preload_x000D_
Server: cloudflare_x000D_
alt-svc: h3=":443"; ma=86400_x000D_
Content-Length: 467217_x000D_
_x000D_
%PDF-1.3_x000D_
%����_x000D_
1 0 obj_x000D_
&lt;&lt;/Type/Font/Subtype/Type1/BaseFont/Helvetica/Encoding/WinAnsiEncoding&gt;&gt;_x000D_
endobj_x000D_
2 0 obj_x000D_
&lt;&lt;/Title&lt;feff00490050004400320034005000300031003000300031005f0056004e005f0044006f006e005400680075006f00630042004800590054&gt;/Author&lt;&gt;/Subject&lt;&gt;/Creator(Microsoft Reporting Services 12.0.0.0)/Producer(Microsoft Reporting Services PDF Rendering Extension 12.0.0.0; modified using iTextSharp� 5.5.13.1 �2000-2019 iText Group NV \(AGPL-version\))/CreationDate(D:20250724145602+07&amp;#39;00&amp;#39;)/ModDate(D:20250724145614+07&amp;#39;00&amp;#39;)&gt;&gt;_x000D_
endobj_x000D_
3 0 obj_x000D_
&lt;&lt;/Length 10/Filter/FlateDecode&gt;&gt;stream_x000D_
x�+�_x0002_</t>
  </si>
  <si>
    <t>#141</t>
  </si>
  <si>
    <t>#142</t>
  </si>
  <si>
    <t>#143</t>
  </si>
  <si>
    <t>#144</t>
  </si>
  <si>
    <t>Group: Hủy chia sẻ hồ sơ y tế các tài khoản đang xem dữ liệu</t>
  </si>
  <si>
    <t>#145</t>
  </si>
  <si>
    <t>Hồ sơ &gt; Quản lý chia sẻ hồ sơ &gt; Dừng chia sẻ</t>
  </si>
  <si>
    <t>request unmap OTP</t>
  </si>
  <si>
    <t xml:space="preserve">/caresbook2/auth/requestUnmapOTP </t>
  </si>
  <si>
    <t xml:space="preserve">POST /caresbook2/auth/requestUnmapOTP HTTP/2_x000D_
Host: danhy-backend.hoanmy.com_x000D_
Authorization: Bearer eyJhbGciOiJSUzI1NiIsInR5cCIgOiAiSldUIiwia2lkIiA6ICJiNmpqMHBaUGRCdF8xWmJ5YlRYUWgtVFlCczgwYmxjcHc1QURqMmZYeWdZIn0.eyJleHAiOjE3NTU4ODM0NDAsImlhdCI6MTc1NTg0NzQ0MCwianRpIjoib25ydHJvOmE3MzdmYjViLWY3MTEtNGI1ZC04NjRjLWFhYzAxOGI4N2I0NSIsImlzcyI6Imh0dHBzOi8vZGFuaHktYmFja2VuZC5ob2FubXkuY29tL2tleWNsb2FrL3JlYWxtcy9tb2JpbGUiLCJhdWQiOiJhY2NvdW50Iiwic3ViIjoiY2M4MTRkNDItNTcwMS00MjViLWI1OTQtMTQ1NzQ4MGE1ZjkyIiwidHlwIjoiQmVhcmVyIiwiYXpwIjoiY2FyZWJvb2t2Mi1tYW5hZ2VtZW50Iiwic2lkIjoiMGFkZmVmMmYtYzY3OC00YjYwLTg0NTgtZDYxODAxYTA0ZTN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cRSzRBgzfWn4mxxDUdMxwqQR7l5ulwwwYm9YZXid1FOv5kitx8FFamTBAyEMHH9OpRUp0ehTPh9ojkmSav8HXxkMGhhjQQMQQ5L0UdakGjeaMQLxaEhAgNqhYMsBCCem6ZnVflxK2zuVmensi_p0G25b_Mziq1H0Al6nV9-GYGu8_dAJGmGNvVRn5yjNvoplWRlulKhg0UefrW8Yohn_JnysqNY9Bqgl9kpl_sgmu_a3uSRGbi6bjPP_29gkulgpz0YcqQt8MUmDlMLEpUZA8X1L7K2EEwEVSmnwcMZzRqwuAKeH2yogJDJuYPabvmB9ryxXYjnB5bGdmLxmiU5HbQ_x000D_
Content-Type: application/json_x000D_
Content-Length: 19_x000D_
Connection: Keep-Alive_x000D_
Accept-Encoding: gzip, deflate, br_x000D_
User-Agent: okhttp/4.9.2_x000D_
_x000D_
{"mpi":"230246613"} </t>
  </si>
  <si>
    <t xml:space="preserve">HTTP/2 200 OK_x000D_
Date: Fri, 22 Aug 2025 07:39:45 GMT_x000D_
Content-Type: application/json_x000D_
Cf-Ray: 9730b7d5dfdc6ad4-HKG_x000D_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35_x000D_
X-Kong-Proxy-Latency: 0_x000D_
Via: kong/2.8.5_x000D_
Cf-Cache-Status: DYNAMIC_x000D_
Strict-Transport-Security: max-age=15552000; includeSubDomains; preload_x000D_
Server: cloudflare_x000D_
Alt-Svc: h3=":443"; ma=86400_x000D_
_x000D_
{"soDienThoai":"0933574699"} </t>
  </si>
  <si>
    <t xml:space="preserve">{_x000D_
    "mpi": "230246613"_x000D_
} </t>
  </si>
  <si>
    <t xml:space="preserve">{_x000D_
    "soDienThoai": "0933574699"_x000D_
} </t>
  </si>
  <si>
    <t xml:space="preserve">______ REQUEST _______x000D_
GET Params_x000D_
_x000D_
_x000D_
POST Params_x000D_
JSON_x000D_
1. mpi | _x000D_
_x000D_
Headers_x000D_
1. Host | 2. Authorization | 3. Content-Type | 4. Content-Length | 5. Connection | 6. Accept-Encoding | 7. User-Agent | _x000D_
_x000D_
Cookies_x000D_
_x000D_
_x000D_
_x000D_
______ RESPONSE _______x000D_
Params_x000D_
JSON_x000D_
1. soDienThoai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</si>
  <si>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#146</t>
  </si>
  <si>
    <t>Hồ sơ &gt; Quản lý chia sẻ hồ sơ &gt; Dừng chia sẻ &gt; Xác thực OTP</t>
  </si>
  <si>
    <t xml:space="preserve">/caresbook2/auth/verifyUnmapOTP </t>
  </si>
  <si>
    <t xml:space="preserve">POST /caresbook2/auth/verifyUnmapOTP HTTP/2_x000D_
Host: danhy-backend.hoanmy.com_x000D_
Content-Type: application/json_x000D_
Content-Length: 103_x000D_
Connection: Keep-Alive_x000D_
Accept-Encoding: gzip, deflate, br_x000D_
User-Agent: okhttp/4.9.2_x000D_
_x000D_
{"mpi":"230246613","userInfoId":"68a54fee7883724f8a680927","token":"111111","phoneNumber":"0933574699"} </t>
  </si>
  <si>
    <t xml:space="preserve">HTTP/2 200 OK_x000D_
Date: Fri, 22 Aug 2025 07:42:04 GMT_x000D_
Content-Type: application/json_x000D_
Cf-Ray: 9730bb3dbac79cf5-HKG_x000D_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17_x000D_
X-Kong-Proxy-Latency: 1_x000D_
Via: kong/2.8.5_x000D_
Cf-Cache-Status: DYNAMIC_x000D_
Strict-Transport-Security: max-age=15552000; includeSubDomains; preload_x000D_
Server: cloudflare_x000D_
Alt-Svc: h3=":443"; ma=86400_x000D_
_x000D_
true </t>
  </si>
  <si>
    <t xml:space="preserve">{_x000D_
    "mpi": "230246613", _x000D_
    "phoneNumber": "0933574699", _x000D_
    "token": "111111", _x000D_
    "userInfoId": "68a54fee7883724f8a680927"_x000D_
} </t>
  </si>
  <si>
    <t xml:space="preserve">______ REQUEST _______x000D_
GET Params_x000D_
_x000D_
_x000D_
POST Params_x000D_
JSON_x000D_
1. mpi | 2. userInfoId | 3. token | 4. phoneNumber | _x000D_
_x000D_
Headers_x000D_
1. Host | 2. Content-Type | 3. Content-Length | 4. Connection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t>
  </si>
  <si>
    <t>#147</t>
  </si>
  <si>
    <t>#148</t>
  </si>
  <si>
    <t>Group: hồ sơ KCB từ CSYT khác</t>
  </si>
  <si>
    <t>hồ sơ KCB từ CSYT khác</t>
  </si>
  <si>
    <t>#149</t>
  </si>
  <si>
    <t>Hồ sơ &gt; Hồ sơ KCB từ CSYT khác (select a record)</t>
  </si>
  <si>
    <t>view detail a record</t>
  </si>
  <si>
    <t>/caresbook2/hssk/68a3e809a2bf6530de0a6afa/info</t>
  </si>
  <si>
    <t xml:space="preserve">GET /caresbook2/hssk/68a3e809a2bf6530de0a6afa/info?userId=68a3e809a2bf6530de0a6afb&amp;hososuckhoeId=68b14c44841c8e4d1db154f9 HTTP/1.1_x000D_
content-type: application/json_x000D_
authorization: Bearer eyJhbGciOiJSUzI1NiIsInR5cCIgOiAiSldUIiwia2lkIiA6ICJiNmpqMHBaUGRCdF8xWmJ5YlRYUWgtVFlCczgwYmxjcHc1QURqMmZYeWdZIn0.eyJleHAiOjE3NTY0Nzg3MzAsImlhdCI6MTc1NjQ0MjczMCwianRpIjoib25ydHJvOjgyZTliMGM1LTBkOGEtNGMyNC04ZDEyLWI1NGFiODA0YThmNCIsImlzcyI6Imh0dHBzOi8vZGFuaHktYmFja2VuZC5ob2FubXkuY29tL2tleWNsb2FrL3JlYWxtcy9tb2JpbGUiLCJhdWQiOiJhY2NvdW50Iiwic3ViIjoiNmZiYTU4YTctNjg1Zi00Yjc4LWI3MWMtOGViZGZiZmNkMDFkIiwidHlwIjoiQmVhcmVyIiwiYXpwIjoiY2FyZWJvb2t2Mi1tYW5hZ2VtZW50Iiwic2lkIjoiNzkwYmM5YjEtY2VmNi00MTNkLWJlODMtNGM5NTFiOGFjMTZi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I7N1vzciLK7c4HtOvoNnfX1wuNDtkD1OIRnWaGZnSEyrQK-90OCFvVuzWTQ9TUkmdXOlYtI4tsdocKR7EEwg7I7xE5zyagFuP_a0vO3F1zeDYU7YI5T0LBIL72F_YiGwF0ArcnC0t_mr6asKhpAzoN848JEylq8lArDMaGmo_0QqSbdOUQdUiSrTodWJCYbZNl28TptHgEYYpS-fvCmmBnB6BonezByF2IyeWgasT-88gcb6zqooEnssOcuu_sUTWXbIqrlWFh5JljDR4C5PI2LBcQPNP3p3fYvf0qYCfkwTtzxEGjs64-uHCHKVyyhtluj5c9GHrDc4aBiVdaqIlg_x000D_
Host: danhy-backend.hoanmy.com_x000D_
Connection: keep-alive_x000D_
Accept-Encoding: gzip, deflate, br_x000D_
User-Agent: okhttp/4.9.2_x000D_
_x000D_
</t>
  </si>
  <si>
    <t>HTTP/1.1 200 _x000D_
Date: Fri, 29 Aug 2025 06:44:52 GMT_x000D_
Content-Type: application/json_x000D_
Connection: keep-alive_x000D_
CF-RAY: 976a150fdfbbdd32-HKG_x000D_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46_x000D_
X-Kong-Proxy-Latency: 0_x000D_
Via: kong/2.8.5_x000D_
cf-cache-status: DYNAMIC_x000D_
Strict-Transport-Security: max-age=15552000; includeSubDomains; preload_x000D_
speculation-rules: "/cdn-cgi/speculation"_x000D_
Server: cloudflare_x000D_
alt-svc: h3=":443"; ma=86400_x000D_
Content-Length: 553_x000D_
_x000D_
{"id":"68b14c44841c8e4d1db154f9","ownerId":"68a3e809a2bf6530de0a6afa","userId":"68a3e809a2bf6530de0a6afb","category":"BIENLAI","ngay":1756400400000,"note":"A","tenphongkham":"A","tenbacsi":"A","ngaytaikham":1756425600000,"images":[],"docs":[{"id":"42df0d10-3961-47e3-a4d4-4b101198b273","type":"application/pdf","url":"/share/proxy/alfresco-noauth/api/internal/shared/node/2Ugxk1HZQMytb-xNqUHWHQ/content","createTime":1756449860110}],"totalSizeInBytes":462905,"nhacUongThuocFrom":0,"nhacUongThuocTo":0,"timeFrame":null,"nhacThuoc":false,"nhacLich":false}</t>
  </si>
  <si>
    <t>{_x000D_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1756449860110,_x000D_
                "id": "42df0d10-3961-47e3-a4d4-4b101198b273",_x000D_
                "type": "application/pdf",_x000D_
                "url": "/share/proxy/alfresco-noauth/api/internal/shared/node/2Ugxk1HZQMytb-xNqUHWHQ/content"_x000D_
        }],_x000D_
        "nhacUongThuocFrom": 0,_x000D_
        "tenbacsi": "A",_x000D_
        "nhacLich": false,_x000D_
        "id": "68b14c44841c8e4d1db154f9",_x000D_
        "category": "BIENLAI"_x000D_
	}</t>
  </si>
  <si>
    <t xml:space="preserve">______ REQUEST _______x000D_
GET Params_x000D_
1. userId | 2. hososuckhoeId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t>
  </si>
  <si>
    <t>#150</t>
  </si>
  <si>
    <t>Hồ sơ &gt; Hồ sơ KCB từ CSYT khác (select a record) &gt; xóa hồ sơ</t>
  </si>
  <si>
    <t>delete a record</t>
  </si>
  <si>
    <t>/caresbook2/hssk/68a3e809a2bf6530de0a6afa/remove</t>
  </si>
  <si>
    <t>POST /caresbook2/hssk/68a3e809a2bf6530de0a6afa/remove?userId=68a3e809a2bf6530de0a6afb&amp;hsskId=68b14c44841c8e4d1db154f9 HTTP/1.1_x000D_
authorization: Bearer eyJhbGciOiJSUzI1NiIsInR5cCIgOiAiSldUIiwia2lkIiA6ICJiNmpqMHBaUGRCdF8xWmJ5YlRYUWgtVFlCczgwYmxjcHc1QURqMmZYeWdZIn0.eyJleHAiOjE3NTY0Nzg3MzAsImlhdCI6MTc1NjQ0MjczMCwianRpIjoib25ydHJvOjgyZTliMGM1LTBkOGEtNGMyNC04ZDEyLWI1NGFiODA0YThmNCIsImlzcyI6Imh0dHBzOi8vZGFuaHktYmFja2VuZC5ob2FubXkuY29tL2tleWNsb2FrL3JlYWxtcy9tb2JpbGUiLCJhdWQiOiJhY2NvdW50Iiwic3ViIjoiNmZiYTU4YTctNjg1Zi00Yjc4LWI3MWMtOGViZGZiZmNkMDFkIiwidHlwIjoiQmVhcmVyIiwiYXpwIjoiY2FyZWJvb2t2Mi1tYW5hZ2VtZW50Iiwic2lkIjoiNzkwYmM5YjEtY2VmNi00MTNkLWJlODMtNGM5NTFiOGFjMTZi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I7N1vzciLK7c4HtOvoNnfX1wuNDtkD1OIRnWaGZnSEyrQK-90OCFvVuzWTQ9TUkmdXOlYtI4tsdocKR7EEwg7I7xE5zyagFuP_a0vO3F1zeDYU7YI5T0LBIL72F_YiGwF0ArcnC0t_mr6asKhpAzoN848JEylq8lArDMaGmo_0QqSbdOUQdUiSrTodWJCYbZNl28TptHgEYYpS-fvCmmBnB6BonezByF2IyeWgasT-88gcb6zqooEnssOcuu_sUTWXbIqrlWFh5JljDR4C5PI2LBcQPNP3p3fYvf0qYCfkwTtzxEGjs64-uHCHKVyyhtluj5c9GHrDc4aBiVdaqIlg_x000D_
Content-Type: application/json_x000D_
Content-Length: 2_x000D_
Host: danhy-backend.hoanmy.com_x000D_
Connection: keep-alive_x000D_
Accept-Encoding: gzip, deflate, br_x000D_
User-Agent: okhttp/4.9.2_x000D_
_x000D_
{}</t>
  </si>
  <si>
    <t>HTTP/1.1 200 _x000D_
Date: Fri, 29 Aug 2025 06:45:04 GMT_x000D_
Content-Type: application/json_x000D_
Connection: keep-alive_x000D_
CF-RAY: 976a155b6c9e1110-HKG_x000D_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205_x000D_
X-Kong-Proxy-Latency: 0_x000D_
Via: kong/2.8.5_x000D_
cf-cache-status: DYNAMIC_x000D_
Strict-Transport-Security: max-age=15552000; includeSubDomains; preload_x000D_
Server: cloudflare_x000D_
alt-svc: h3=":443"; ma=86400_x000D_
Content-Length: 4_x000D_
_x000D_
true</t>
  </si>
  <si>
    <t xml:space="preserve">______ REQUEST _______x000D_
GET Params_x000D_
1. userId | 2. hsskId | _x000D_
_x000D_
POST Params_x000D_
JSON_x000D_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</si>
  <si>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#151</t>
  </si>
  <si>
    <t>Hồ sơ &gt; Hồ sơ KCB từ CSYT khác &gt; thêm hồ sơ</t>
  </si>
  <si>
    <t>thêm hồ sơ  KCB từ CSYT khác</t>
  </si>
  <si>
    <t>/caresbook2/hssk/68a3e809a2bf6530de0a6afa/update</t>
  </si>
  <si>
    <t>HTTP/1.1 200 _x000D_
Date: Fri, 29 Aug 2025 07:55:55 GMT_x000D_
Content-Type: application/json_x000D_
Connection: keep-alive_x000D_
CF-RAY: 976a7d147b0b84be-HKG_x000D_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2480_x000D_
X-Kong-Proxy-Latency: 5_x000D_
Via: kong/2.8.5_x000D_
cf-cache-status: DYNAMIC_x000D_
Strict-Transport-Security: max-age=15552000; includeSubDomains; preload_x000D_
Server: cloudflare_x000D_
alt-svc: h3=":443"; ma=86400_x000D_
Content-Length: 554_x000D_
_x000D_
{"id":"68b15d0be5c50f5bee9e2286","ownerId":"68a3e809a2bf6530de0a6afa","userId":"68a3e809a2bf6530de0a6afb","category":"TOATHUOC","ngay":1756400400000,"note":"A","tenphongkham":"A","tenbacsi":"A","ngaytaikham":1756425600000,"images":[],"docs":[{"id":"27e2bbca-0666-4b38-9c60-bbf490e1a1bd","type":"application/pdf","url":"/share/proxy/alfresco-noauth/api/internal/shared/node/4fJjJUVkQ82Eq3nOp4K5gw/content","createTime":1756454155550}],"totalSizeInBytes":462905,"nhacUongThuocFrom":0,"nhacUongThuocTo":0,"timeFrame":null,"nhacThuoc":false,"nhacLich":false}</t>
  </si>
  <si>
    <t>{_x000D_
        "hssk": {_x000D_
                "note": "A",_x000D_
                "ngay": 1756400400000,_x000D_
                "ngaytaikham": 1756425600000,_x000D_
                "tenphongkham": "A",_x000D_
                "tenbacsi": "A",_x000D_
                "id": "",_x000D_
                "category": "TOATHUOC"_x000D_
        },_x000D_
        "isNhacThuoc": false,_x000D_
        "docs": [{_x000D_
                "size": 462905,_x000D_
                "createTime": "",_x000D_
                "src": "",_x000D_
                "name": "",_x000D_
                "id": "wz49BTn86dkRTwMMxCqy",_x000D_
                "type": "application/pdf",_x000D_
                "url":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t>
  </si>
  <si>
    <t>{_x000D_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1756454155550,_x000D_
                "id": "27e2bbca-0666-4b38-9c60-bbf490e1a1bd",_x000D_
                "type": "application/pdf",_x000D_
                "url": "/share/proxy/alfresco-noauth/api/internal/shared/node/4fJjJUVkQ82Eq3nOp4K5gw/content"_x000D_
        }],_x000D_
        "nhacUongThuocFrom": 0,_x000D_
        "tenbacsi": "A",_x000D_
        "nhacLich": false,_x000D_
        "id": "68b15d0be5c50f5bee9e2286",_x000D_
        "category": "TOATHUOC"_x000D_
	}</t>
  </si>
  <si>
    <t xml:space="preserve">______ REQUEST _______x000D_
GET Params_x000D_
1. userId | _x000D_
_x000D_
POST Params_x000D_
JSON_x000D_
1. tenbacsi | 2. tenphongkham | 3. note | 4. category | 5. id | 6. ngay | 7. ngaytaikham | 8. createTime | 9. name | 10. size | 11. src | 12. type | 13. id | 14. url | 15. isNew | 16. isNhacThuoc | 17. isNhacLich | _x000D_
_x000D_
Headers_x000D_
1. authorization | 2. Content-Type | 3. Content-Length | 4. Host | 5. Connection | 6. Accept-Encoding | 7. User-Agent | _x000D_
_x000D_
Cookies_x000D_
_x000D_
_x000D_
_x000D_
______ RESPONSE _______x000D_
Params_x000D_
JSON_x000D_
1. tenbacsi | 2. tenphongkham | 3. note | 4. category | 5. id | 6. ngay | 7. ngaytaikham | 8. createTime | 9. name | 10. size | 11. src | 12. type | 13. id | 14. url | 15. isNew | 16. isNhacThuoc | 17. isNhacLich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</si>
  <si>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#152</t>
  </si>
  <si>
    <t>Hồ sơ &gt; Hồ sơ KCB từ CSYT khác (select a record) &gt; chỉnh sửa</t>
  </si>
  <si>
    <t>Chỉnh sửa hồ sơ KCB từ CSYT khác</t>
  </si>
  <si>
    <t>POST /caresbook2/hssk/68a3e809a2bf6530de0a6afa/update?userId=68a3e809a2bf6530de0a6afb HTTP/1.1_x000D_
authorization: Bearer eyJhbGciOiJSUzI1NiIsInR5cCIgOiAiSldUIiwia2lkIiA6ICJiNmpqMHBaUGRCdF8xWmJ5YlRYUWgtVFlCczgwYmxjcHc1QURqMmZYeWdZIn0.eyJleHAiOjE3NTY0Nzg3MzAsImlhdCI6MTc1NjQ0MjczMCwianRpIjoib25ydHJvOjgyZTliMGM1LTBkOGEtNGMyNC04ZDEyLWI1NGFiODA0YThmNCIsImlzcyI6Imh0dHBzOi8vZGFuaHktYmFja2VuZC5ob2FubXkuY29tL2tleWNsb2FrL3JlYWxtcy9tb2JpbGUiLCJhdWQiOiJhY2NvdW50Iiwic3ViIjoiNmZiYTU4YTctNjg1Zi00Yjc4LWI3MWMtOGViZGZiZmNkMDFkIiwidHlwIjoiQmVhcmVyIiwiYXpwIjoiY2FyZWJvb2t2Mi1tYW5hZ2VtZW50Iiwic2lkIjoiNzkwYmM5YjEtY2VmNi00MTNkLWJlODMtNGM5NTFiOGFjMTZi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I7N1vzciLK7c4HtOvoNnfX1wuNDtkD1OIRnWaGZnSEyrQK-90OCFvVuzWTQ9TUkmdXOlYtI4tsdocKR7EEwg7I7xE5zyagFuP_a0vO3F1zeDYU7YI5T0LBIL72F_YiGwF0ArcnC0t_mr6asKhpAzoN848JEylq8lArDMaGmo_0QqSbdOUQdUiSrTodWJCYbZNl28TptHgEYYpS-fvCmmBnB6BonezByF2IyeWgasT-88gcb6zqooEnssOcuu_sUTWXbIqrlWFh5JljDR4C5PI2LBcQPNP3p3fYvf0qYCfkwTtzxEGjs64-uHCHKVyyhtluj5c9GHrDc4aBiVdaqIlg_x000D_
Content-Type: application/json_x000D_
Content-Length: 419_x000D_
Host: danhy-backend.hoanmy.com_x000D_
Connection: keep-alive_x000D_
Accept-Encoding: gzip, deflate, br_x000D_
User-Agent: okhttp/4.9.2_x000D_
_x000D_
{"hssk":{"tenbacsi":"A","tenphongkham":"A","note":"K","category":"BIENLAI","id":"68b1681b423c2b58ce42655a","ngay":1756400400000,"ngaytaikham":1756425600000},"photo":[],"docs":[{"id":"fad8a00c-7f76-49f9-a47e-137cae05b23f","type":"image/svg+xml","url":"/share/proxy/alfresco-noauth/api/internal/shared/node/2H8Lgzm_S0KnmOYg88h6tA/content","createTime":1756456987598}],"isNew":false,"isNhacThuoc":false,"isNhacLich":false}</t>
  </si>
  <si>
    <t>HTTP/1.1 200 _x000D_
Date: Fri, 29 Aug 2025 08:55:27 GMT_x000D_
Content-Type: application/json_x000D_
Connection: keep-alive_x000D_
CF-RAY: 976ad45c8ad93424-HKG_x000D_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45_x000D_
X-Kong-Proxy-Latency: 0_x000D_
Via: kong/2.8.5_x000D_
cf-cache-status: DYNAMIC_x000D_
Strict-Transport-Security: max-age=15552000; includeSubDomains; preload_x000D_
Server: cloudflare_x000D_
alt-svc: h3=":443"; ma=86400_x000D_
Content-Length: 548_x000D_
_x000D_
{"id":"68b1681b423c2b58ce42655a","ownerId":"68a3e809a2bf6530de0a6afa","userId":"68a3e809a2bf6530de0a6afb","category":"BIENLAI","ngay":1756400400000,"note":"K","tenphongkham":"A","tenbacsi":"A","ngaytaikham":1756425600000,"images":[],"docs":[{"id":"fad8a00c-7f76-49f9-a47e-137cae05b23f","type":"image/svg+xml","url":"/share/proxy/alfresco-noauth/api/internal/shared/node/2H8Lgzm_S0KnmOYg88h6tA/content","createTime":1756456987598}],"totalSizeInBytes":237,"nhacUongThuocFrom":0,"nhacUongThuocTo":0,"timeFrame":null,"nhacThuoc":false,"nhacLich":false}</t>
  </si>
  <si>
    <t>{_x000D_
        "hssk": {_x000D_
                "note": "K",_x000D_
                "ngay": 1756400400000,_x000D_
                "ngaytaikham": 1756425600000,_x000D_
                "tenphongkham": "A",_x000D_
                "tenbacsi": "A",_x000D_
                "id": "68b1681b423c2b58ce42655a",_x000D_
                "category": "BIENLAI"_x000D_
        },_x000D_
        "isNhacThuoc": false,_x000D_
        "docs": [{_x000D_
                "createTime": 1756456987598,_x000D_
                "id": "fad8a00c-7f76-49f9-a47e-137cae05b23f",_x000D_
                "type": "image/svg+xml",_x000D_
                "url": "/share/proxy/alfresco-noauth/api/internal/shared/node/2H8Lgzm_S0KnmOYg88h6tA/content"_x000D_
        }],_x000D_
        "isNhacLich": false,_x000D_
        "photo": [],_x000D_
        "isNew": false_x000D_
	}</t>
  </si>
  <si>
    <t>{_x000D_
        "totalSizeInBytes": 237,_x000D_
        "note": "K",_x000D_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1756456987598,_x000D_
                "id": "fad8a00c-7f76-49f9-a47e-137cae05b23f",_x000D_
                "type": "image/svg+xml",_x000D_
                "url": "/share/proxy/alfresco-noauth/api/internal/shared/node/2H8Lgzm_S0KnmOYg88h6tA/content"_x000D_
        }],_x000D_
        "nhacUongThuocFrom": 0,_x000D_
        "tenbacsi": "A",_x000D_
        "nhacLich": false,_x000D_
        "id": "68b1681b423c2b58ce42655a",_x000D_
        "category": "BIENLAI"_x000D_
	}</t>
  </si>
  <si>
    <t xml:space="preserve">______ REQUEST _______x000D_
GET Params_x000D_
1. userId | _x000D_
_x000D_
POST Params_x000D_
JSON_x000D_
1. tenbacsi | 2. tenphongkham | 3. note | 4. category | 5. id | 6. ngay | 7. ngaytaikham | 8. id | 9. type | 10. url | 11. createTime | 12. isNew | 13. isNhacThuoc | 14. isNhacLich | _x000D_
_x000D_
Headers_x000D_
1. authorization | 2. Content-Type | 3. Content-Length | 4. Host | 5. Connection | 6. Accept-Encoding | 7. User-Agent | _x000D_
_x000D_
Cookies_x000D_
_x000D_
_x000D_
_x000D_
______ RESPONSE _______x000D_
Params_x000D_
JSON_x000D_
1. tenbacsi | 2. tenphongkham | 3. note | 4. category | 5. id | 6. ngay | 7. ngaytaikham | 8. id | 9. type | 10. url | 11. createTime | 12. isNew | 13. isNhacThuoc | 14. isNhacLich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t>
  </si>
  <si>
    <t>#153</t>
  </si>
  <si>
    <t>#154</t>
  </si>
  <si>
    <t>#155</t>
  </si>
  <si>
    <t>#156</t>
  </si>
  <si>
    <t>#157</t>
  </si>
  <si>
    <t>#158</t>
  </si>
  <si>
    <t>Group: xem cận lâm sàng</t>
  </si>
  <si>
    <t>Xem cận lâm sàng</t>
  </si>
  <si>
    <t>#159</t>
  </si>
  <si>
    <t>Hồ sơ &gt; danh sách cận lâm sàng &gt;</t>
  </si>
  <si>
    <t>disable
(duplicated #17)</t>
  </si>
  <si>
    <t xml:space="preserve">GET /caresbook2/user/info?ownerId=68a3e809a2bf6530de0a6afa&amp;userId=68a54fee7883724f8a680927 HTTP/1.1_x000D_
content-type: application/json_x000D_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Host: danhy-backend.hoanmy.com_x000D_
Connection: keep-alive_x000D_
Accept-Encoding: gzip, deflate, br_x000D_
User-Agent: okhttp/4.9.2_x000D_
_x000D_
</t>
  </si>
  <si>
    <t>HTTP/1.1 200 _x000D_
Date: Fri, 22 Aug 2025 06:53:12 GMT_x000D_
Content-Type: application/json_x000D_
Connection: keep-alive_x000D_
CF-RAY: 973073aabdc3dda3-HKG_x000D_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41_x000D_
X-Kong-Proxy-Latency: 0_x000D_
Via: kong/2.8.5_x000D_
cf-cache-status: DYNAMIC_x000D_
Strict-Transport-Security: max-age=15552000; includeSubDomains; preload_x000D_
speculation-rules: "/cdn-cgi/speculation"_x000D_
Server: cloudflare_x000D_
alt-svc: h3=":443"; ma=86400_x000D_
Content-Length: 543_x000D_
_x000D_
{"id":"68a54fee7883724f8a680927","hoTen":"LÊ THÀNH HUÂN","ngaySinh":499496400000,"maGioiTinh":"1","passport":null,"wardid":null,"wardname":"","cityid":null,"cityname":"","fullAddress":"","maBaoHiemYTe":"","ownerId":"68a3e809a2bf6530de0a6afa","maMoiQuanHe":"KHAC","soDienThoai":null,"email":null,"diaChi":null,"hinhAnh":null,"noiKCBBD":null,"validFrom":null,"valid5Years":null,"maBN":"230246613","privacyId":null,"termId":null,"requestMPI":true,"cmnd":null,"mpi":"230246613","macskcb":"79071","CMND":null,"MPI":"230246613","MACSKCB":"79071"}</t>
  </si>
  <si>
    <t>{_x000D_
        "privacyId": null,_x000D_
        "MPI": "230246613",_x000D_
        "wardid": null,_x000D_
        "validFrom": null,_x000D_
        "ownerId": "68a3e809a2bf6530de0a6afa",_x000D_
        "cmnd": null,_x000D_
        "maMoiQuanHe": "KHAC",_x000D_
        "maGioiTinh": "1",_x000D_
        "diaChi": null,_x000D_
        "termId": null,_x000D_
        "hinhAnh": null,_x000D_
        "maBN": "230246613",_x000D_
        "passport": null,_x000D_
        "ngaySinh": 499496400000,_x000D_
        "id": "68a54fee7883724f8a680927",_x000D_
        "email": null,_x000D_
        "maBaoHiemYTe": "",_x000D_
        "soDienThoai": null,_x000D_
        "wardname": "",_x000D_
        "requestMPI": true,_x000D_
        "noiKCBBD": null,_x000D_
        "cityname": "",_x000D_
        "mpi": "230246613",_x000D_
        "MACSKCB": "79071",_x000D_
        "cityid": null,_x000D_
        "macskcb": "79071",_x000D_
        "valid5Years": null,_x000D_
        "fullAddress": "",_x000D_
        "hoTen": "LÊ THÀNH HUÂN",_x000D_
        "CMND": null_x000D_
	}</t>
  </si>
  <si>
    <t>#160</t>
  </si>
  <si>
    <t>Hồ  sơ &gt; danh sách cận lâm sàng &gt; xét nghiệm</t>
  </si>
  <si>
    <t>chi tiết xét nghiệm cận lâm sàng lẻ</t>
  </si>
  <si>
    <t>/forhis/hskcb/caresbook/getDiagnosticLabSessionsWithoutExam</t>
  </si>
  <si>
    <t>POST /forhis/hskcb/caresbook/getDiagnosticLabSessionsWithoutExam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110_x000D_
Host: danhy-backend.hoanmy.com_x000D_
Connection: keep-alive_x000D_
Accept-Encoding: gzip, deflate, br_x000D_
User-Agent: okhttp/4.9.2_x000D_
_x000D_
{"mpi":"230246613","userId":"68a54fee7883724f8a680927","ownerId":"68a3e809a2bf6530de0a6afa","maCSKCB":"79071"}</t>
  </si>
  <si>
    <t>HTTP/1.1 200 _x000D_
Date: Fri, 22 Aug 2025 06:56:21 GMT_x000D_
Content-Type: application/json_x000D_
Connection: keep-alive_x000D_
CF-RAY: 973078444aa5dd48-HKG_x000D_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337_x000D_
X-Kong-Proxy-Latency: 1_x000D_
Via: kong/2.8.5_x000D_
cf-cache-status: DYNAMIC_x000D_
Strict-Transport-Security: max-age=15552000; includeSubDomains; preload_x000D_
Server: cloudflare_x000D_
alt-svc: h3=":443"; ma=86400_x000D_
Content-Length: 7191_x000D_
_x000D_
[{"dichVuId":468,"tenXetNghiem":"Tổng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t>
  </si>
  <si>
    <t>{_x000D_
        "maCSKCB": "79071",_x000D_
        "mpi": "230246613",_x000D_
        "ownerId": "68a3e809a2bf6530de0a6afa",_x000D_
        "userId": "68a54fee7883724f8a680927"_x000D_
	}</t>
  </si>
  <si>
    <t>[{"dichVuId":468,"tenXetNghiem":"Tổng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t>
  </si>
  <si>
    <t>#161</t>
  </si>
  <si>
    <t>Hồ  sơ &gt; danh sách cận lâm sàng &gt; kết quả cận lâm sàng</t>
  </si>
  <si>
    <t>chi tiết kết quả cận lâm sàng lẻ</t>
  </si>
  <si>
    <t>/forhis/hskcb/caresbook/getClinicalSessionWithoutExam</t>
  </si>
  <si>
    <t>POST /forhis/hskcb/caresbook/getClinicalSessionWithoutExam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110_x000D_
Host: danhy-backend.hoanmy.com_x000D_
Connection: keep-alive_x000D_
Accept-Encoding: gzip, deflate, br_x000D_
User-Agent: okhttp/4.9.2_x000D_
_x000D_
{"mpi":"230246613","userId":"68a54fee7883724f8a680927","ownerId":"68a3e809a2bf6530de0a6afa","maCSKCB":"79071"}</t>
  </si>
  <si>
    <t>HTTP/1.1 200 _x000D_
Date: Fri, 22 Aug 2025 06:57:21 GMT_x000D_
Content-Type: application/json_x000D_
Connection: keep-alive_x000D_
CF-RAY: 973079b7cbde06b9-HKG_x000D_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274_x000D_
X-Kong-Proxy-Latency: 0_x000D_
Via: kong/2.8.5_x000D_
cf-cache-status: DYNAMIC_x000D_
Strict-Transport-Security: max-age=15552000; includeSubDomains; preload_x000D_
Server: cloudflare_x000D_
alt-svc: h3=":443"; ma=86400_x000D_
Content-Length: 660_x000D_
_x000D_
[{"khamBenhId":null,"dichVuId":"1120","tenXetNghiem":"Siêu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t>
  </si>
  <si>
    <t>[{"khamBenhId":null,"dichVuId":"1120","tenXetNghiem":"Siêu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t>
  </si>
  <si>
    <t>#162</t>
  </si>
  <si>
    <t>disable 
(duplicated #127)</t>
  </si>
  <si>
    <t>POST /forhis/hskcb/caresbook/getClinicalListImageDetail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{"clsKetQuaId":18496,"mpi":"230246613","userId":"68a54fee7883724f8a680927","ownerId":"68a3e809a2bf6530de0a6afa","maCSKCB":"79071"}</t>
  </si>
  <si>
    <t>HTTP/1.1 500 _x000D_
Date: Fri, 22 Aug 2025 06:57:26 GMT_x000D_
Content-Type: application/json_x000D_
Connection: keep-alive_x000D_
CF-RAY: 973079d9fe2a06b9-HKG_x000D_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807_x000D_
X-Kong-Proxy-Latency: 1_x000D_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t>
  </si>
  <si>
    <t>{_x000D_
        "maCSKCB": "79071",_x000D_
        "mpi": "230246613",_x000D_
        "ownerId": "68a3e809a2bf6530de0a6afa",_x000D_
        "userId": "68a54fee7883724f8a680927",_x000D_
        "clsKetQuaId": 18496_x000D_
	}</t>
  </si>
  <si>
    <t>#163</t>
  </si>
  <si>
    <t>disable 
(duplicated #128)</t>
  </si>
  <si>
    <t>POST /forhis/hskcb/caresbook/getDiagnosticImageDetail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{"clsKetQuaId":18496,"maCSKCB":"79071","mpi":"230246613","userId":"68a54fee7883724f8a680927","ownerId":"68a3e809a2bf6530de0a6afa"}</t>
  </si>
  <si>
    <t>HTTP/1.1 200 _x000D_
Date: Fri, 22 Aug 2025 06:57:26 GMT_x000D_
Content-Type: application/json_x000D_
Connection: keep-alive_x000D_
CF-RAY: 973079db79489fe0-HKG_x000D_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64_x000D_
X-Kong-Proxy-Latency: 1_x000D_
Via: kong/2.8.5_x000D_
cf-cache-status: DYNAMIC_x000D_
Strict-Transport-Security: max-age=15552000; includeSubDomains; preload_x000D_
Server: cloudflare_x000D_
alt-svc: h3=":443"; ma=86400_x000D_
Content-Length: 199_x000D_
_x000D_
{"maNhomDichVu":null,"tenNhomDichVu":null,"xetNghiemId":"18496","moTa":null,"ketLuan":"Siêu âm bụng hiện chưa ghi nhận bất thường.","maDichVu":null,"tenDichVu":null,"ngayThucHien":null}</t>
  </si>
  <si>
    <t>{_x000D_
        "tenDichVu": null,_x000D_
        "maDichVu": null,_x000D_
        "ngayThucHien": null,_x000D_
        "maNhomDichVu": null,_x000D_
        "xetNghiemId": "18496",_x000D_
        "ketLuan": "Siêu âm bụng hiện chưa ghi nhận bất thường.",_x000D_
        "moTa": null,_x000D_
        "tenNhomDichVu": null_x000D_
	}</t>
  </si>
  <si>
    <t>#164</t>
  </si>
  <si>
    <t>disable 
(duplicated #129)</t>
  </si>
  <si>
    <t>POST /forhis/hskcb/caresbook/getClinicalSessionPdf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{"clsKetQuaId":18496,"maCSKCB":"79071","mpi":"230246613","userId":"68a54fee7883724f8a680927","ownerId":"68a3e809a2bf6530de0a6afa"}</t>
  </si>
  <si>
    <t>HTTP/1.1 500 _x000D_
Date: Fri, 22 Aug 2025 06:57:37 GMT_x000D_
Content-Type: application/json_x000D_
Connection: keep-alive_x000D_
CF-RAY: 97307a215d8fdd67-HKG_x000D_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150_x000D_
X-Kong-Proxy-Latency: 0_x000D_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t>
  </si>
  <si>
    <t>#165</t>
  </si>
  <si>
    <t>Group: Xem thông tin FAQs</t>
  </si>
  <si>
    <t>#167</t>
  </si>
  <si>
    <t>Tiện ích &gt; Các vấn đề thường gặp</t>
  </si>
  <si>
    <t>category</t>
  </si>
  <si>
    <t>/caresbook2/faq/category</t>
  </si>
  <si>
    <t xml:space="preserve">GET /caresbook2/faq/category HTTP/1.1_x000D_
content-type: application/json_x000D_
authorization: Bearer eyJhbGciOiJSUzI1NiIsInR5cCIgOiAiSldUIiwia2lkIiA6ICJiNmpqMHBaUGRCdF8xWmJ5YlRYUWgtVFlCczgwYmxjcHc1QURqMmZYeWdZIn0.eyJleHAiOjE3NTYxMzE1OTIsImlhdCI6MTc1NjA5NTU5MiwianRpIjoib25ydHJvOjViMzRkZmE4LTRmYWEtNDYzOS05OTk5LWNmODFiNjMzMzlmNSIsImlzcyI6Imh0dHBzOi8vZGFuaHktYmFja2VuZC5ob2FubXkuY29tL2tleWNsb2FrL3JlYWxtcy9tb2JpbGUiLCJhdWQiOiJhY2NvdW50Iiwic3ViIjoiZGYyOGZmYjAtY2NjZS00NmJlLTlmM2UtYjg4YjNhNWJkODRjIiwidHlwIjoiQmVhcmVyIiwiYXpwIjoiY2FyZWJvb2t2Mi1tYW5hZ2VtZW50Iiwic2lkIjoiOTc4YmNmM2ItOTRkNy00Mzk5LTgzOTEtNDAxMjEwZDE4ZTZl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l2kO3vzkYvzYAFmnU-46tHghruKyPHnbCwX9FWoA80lkVdii_LUMonooeQFydZISzxJR8JncdW750mgnFBQ6MwBStvndEegmGgHrM2DlpReExuv5RFEP4JGxQPOdTSTRHsiKZPvOQEGS5aXfTIyeuayMjR04xwifTF6Z5tmJrtDn7FE1yCOJTtHMPe9ihnuyTEMqqoWH358XlaGKCjxeUYqui5PIVVHJrPFDUuv06aPAj7A9xwANSN_XcaMMLHmM0FX2DHj_rq1N-26YebZ0ocOrsYLA03iL0HzAtFv0oOCnKPZCz4XL4RGaaOGhVgOhYMD8Kc-xZT31vm2icJfi6w_x000D_
Host: danhy-backend.hoanmy.com_x000D_
Connection: keep-alive_x000D_
Accept-Encoding: gzip, deflate, br_x000D_
User-Agent: okhttp/4.9.2_x000D_
_x000D_
</t>
  </si>
  <si>
    <t>HTTP/1.1 200 _x000D_
Date: Mon, 25 Aug 2025 04:26:19 GMT_x000D_
Content-Type: application/json_x000D_
Connection: keep-alive_x000D_
CF-RAY: 9748549f0b0cdd62-HKG_x000D_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35_x000D_
X-Kong-Proxy-Latency: 0_x000D_
Via: kong/2.8.5_x000D_
cf-cache-status: DYNAMIC_x000D_
Strict-Transport-Security: max-age=15552000; includeSubDomains; preload_x000D_
speculation-rules: "/cdn-cgi/speculation"_x000D_
Server: cloudflare_x000D_
alt-svc: h3=":443"; ma=86400_x000D_
Content-Length: 397_x000D_
_x000D_
[{"id":"5ed9e9f70fb4bc343c2f6f3a","name":"Tài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t>
  </si>
  <si>
    <t>[{"id":"5ed9e9f70fb4bc343c2f6f3a","name":"Tài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t>
  </si>
  <si>
    <t xml:space="preserve">______ REQUEST _______x000D_
GET Params_x000D_
1. isEng_x000D_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</si>
  <si>
    <t>#168</t>
  </si>
  <si>
    <t>listquestion</t>
  </si>
  <si>
    <t>/caresbook2/faq/listquestion</t>
  </si>
  <si>
    <t xml:space="preserve">GET /caresbook2/faq/listquestion HTTP/1.1_x000D_
content-type: application/json_x000D_
authorization: Bearer eyJhbGciOiJSUzI1NiIsInR5cCIgOiAiSldUIiwia2lkIiA6ICJiNmpqMHBaUGRCdF8xWmJ5YlRYUWgtVFlCczgwYmxjcHc1QURqMmZYeWdZIn0.eyJleHAiOjE3NTYxMzE1OTIsImlhdCI6MTc1NjA5NTU5MiwianRpIjoib25ydHJvOjViMzRkZmE4LTRmYWEtNDYzOS05OTk5LWNmODFiNjMzMzlmNSIsImlzcyI6Imh0dHBzOi8vZGFuaHktYmFja2VuZC5ob2FubXkuY29tL2tleWNsb2FrL3JlYWxtcy9tb2JpbGUiLCJhdWQiOiJhY2NvdW50Iiwic3ViIjoiZGYyOGZmYjAtY2NjZS00NmJlLTlmM2UtYjg4YjNhNWJkODRjIiwidHlwIjoiQmVhcmVyIiwiYXpwIjoiY2FyZWJvb2t2Mi1tYW5hZ2VtZW50Iiwic2lkIjoiOTc4YmNmM2ItOTRkNy00Mzk5LTgzOTEtNDAxMjEwZDE4ZTZl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l2kO3vzkYvzYAFmnU-46tHghruKyPHnbCwX9FWoA80lkVdii_LUMonooeQFydZISzxJR8JncdW750mgnFBQ6MwBStvndEegmGgHrM2DlpReExuv5RFEP4JGxQPOdTSTRHsiKZPvOQEGS5aXfTIyeuayMjR04xwifTF6Z5tmJrtDn7FE1yCOJTtHMPe9ihnuyTEMqqoWH358XlaGKCjxeUYqui5PIVVHJrPFDUuv06aPAj7A9xwANSN_XcaMMLHmM0FX2DHj_rq1N-26YebZ0ocOrsYLA03iL0HzAtFv0oOCnKPZCz4XL4RGaaOGhVgOhYMD8Kc-xZT31vm2icJfi6w_x000D_
Host: danhy-backend.hoanmy.com_x000D_
Connection: keep-alive_x000D_
Accept-Encoding: gzip, deflate, br_x000D_
User-Agent: okhttp/4.9.2_x000D_
_x000D_
</t>
  </si>
  <si>
    <t>HTTP/1.1 200 _x000D_
Date: Mon, 25 Aug 2025 04:27:07 GMT_x000D_
Content-Type: application/json_x000D_
Connection: keep-alive_x000D_
CF-RAY: 974855c9efb5ddc3-HKG_x000D_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12_x000D_
X-Kong-Proxy-Latency: 0_x000D_
Via: kong/2.8.5_x000D_
cf-cache-status: DYNAMIC_x000D_
Strict-Transport-Security: max-age=15552000; includeSubDomains; preload_x000D_
speculation-rules: "/cdn-cgi/speculation"_x000D_
Server: cloudflare_x000D_
alt-svc: h3=":443"; ma=86400_x000D_
Content-Length: 690_x000D_
_x000D_
[{"id":"5ed9ec630fb4bc343c2f6f41","question":"Làm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t>
  </si>
  <si>
    <t>[{"id":"5ed9ec630fb4bc343c2f6f41","question":"Làm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t>
  </si>
  <si>
    <t xml:space="preserve">______ REQUEST _______x000D_
GET Params_x000D_
1. categoryId | 2. isEng_x000D_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t>
  </si>
  <si>
    <t>#169</t>
  </si>
  <si>
    <t>#170</t>
  </si>
  <si>
    <t>#171</t>
  </si>
  <si>
    <t>#172</t>
  </si>
  <si>
    <t>#173</t>
  </si>
  <si>
    <t>#174</t>
  </si>
  <si>
    <t>#175</t>
  </si>
  <si>
    <t>#176</t>
  </si>
  <si>
    <t>#177</t>
  </si>
  <si>
    <t>#178</t>
  </si>
  <si>
    <t>#179</t>
  </si>
  <si>
    <t>#180</t>
  </si>
  <si>
    <t>#181</t>
  </si>
  <si>
    <t>#182</t>
  </si>
  <si>
    <t>#183</t>
  </si>
  <si>
    <t>-</t>
  </si>
  <si>
    <t>MANUAL TESTING LOG</t>
  </si>
  <si>
    <t>Updated: 15 Jun 2023</t>
  </si>
  <si>
    <r>
      <t>Choose an endpoint from "</t>
    </r>
    <r>
      <rPr>
        <b/>
        <sz val="8"/>
        <color theme="0"/>
        <rFont val="Arial"/>
        <family val="2"/>
      </rPr>
      <t>Endpoint List</t>
    </r>
    <r>
      <rPr>
        <sz val="8"/>
        <color theme="0"/>
        <rFont val="Arial"/>
        <family val="2"/>
      </rPr>
      <t>"</t>
    </r>
  </si>
  <si>
    <r>
      <t xml:space="preserve">Details of Endpoint  </t>
    </r>
    <r>
      <rPr>
        <b/>
        <i/>
        <sz val="10"/>
        <color rgb="FFFF0000"/>
        <rFont val="Arial"/>
        <family val="2"/>
      </rPr>
      <t xml:space="preserve"> [  DO NOT INPUT HERE  ]</t>
    </r>
  </si>
  <si>
    <t>Testing</t>
  </si>
  <si>
    <t>Identified Finding</t>
  </si>
  <si>
    <r>
      <t xml:space="preserve">API "AUV"
</t>
    </r>
    <r>
      <rPr>
        <i/>
        <sz val="10"/>
        <color theme="1"/>
        <rFont val="Arial"/>
        <family val="2"/>
      </rPr>
      <t>( API Domain + Path + Label )</t>
    </r>
  </si>
  <si>
    <t>PiC</t>
  </si>
  <si>
    <t>Testing Item</t>
  </si>
  <si>
    <t>Detailed Scenarios</t>
  </si>
  <si>
    <r>
      <t xml:space="preserve">Finding Name
</t>
    </r>
    <r>
      <rPr>
        <i/>
        <sz val="10"/>
        <color theme="1"/>
        <rFont val="Arial"/>
        <family val="2"/>
      </rPr>
      <t>(if any)</t>
    </r>
  </si>
  <si>
    <r>
      <t xml:space="preserve">Finding Category
</t>
    </r>
    <r>
      <rPr>
        <i/>
        <sz val="10"/>
        <color theme="1"/>
        <rFont val="Arial"/>
        <family val="2"/>
      </rPr>
      <t>(if any)</t>
    </r>
  </si>
  <si>
    <t xml:space="preserve"> [Group: Đăng ký tài khoản] [Đăng ký tài khoản]</t>
  </si>
  <si>
    <t>danhy-backend.hoanmy.com:443 /caresbook2/auth/register  [Đăng ký tài khoản bằng sđt] [Register]</t>
  </si>
  <si>
    <t>Tho Huynh</t>
  </si>
  <si>
    <t>Fuzzing / Scanning</t>
  </si>
  <si>
    <t xml:space="preserve">- Burp scan -&gt; not vuln
- Sqlmap scan -&gt; not vuln
- Param minor scan -&gt; not found any thing interesting
- Fuzz HTTP method:
+ Method ['OPTIONS'] -&gt; Success - [11 Aug 2025 11:30]
+ else -&gt; status 405, status 400, status 500,  - [11 Aug 2025 11:30]
</t>
  </si>
  <si>
    <t>Biz Logic</t>
  </si>
  <si>
    <t xml:space="preserve">- register with a active phone (first logged in) -&gt; Số điện thoại đã được đăng kí
- register with a active phone (not fisrt login yet) -&gt; success =&gt; sent active with new otp -&gt; Số điện thoại đã được đăng kí
- Duplicate param username -&gt; </t>
  </si>
  <si>
    <t>danhy-backend.hoanmy.com:443 /caresbook2/auth/active  [Đăng ký tài khoản bằng sđt] [Verify OTP]</t>
  </si>
  <si>
    <t>- Param token:
+ use opt from email -&gt; Kích hoạt thất bại. Hãy kiểm tra lại mã kích hoạt
+ use otp from other phonenumber -&gt; Kích hoạt thất bại. Hãy kiểm tra lại mã kích hoạt</t>
  </si>
  <si>
    <t>danhy-backend.hoanmy.com:443 /caresbook2/auth/active  [Đăng ký tài khoản bằng email] [Verify OTP]</t>
  </si>
  <si>
    <t xml:space="preserve">- Param token:
+ use otp from phonenumber -&gt; Kích hoạt thất bại. Hãy kiểm tra lại mã kích hoạt 
+ user otp from other email -&gt;  Kích hoạt thất bại. Hãy kiểm tra lại mã kích hoạt </t>
  </si>
  <si>
    <t>Bypass OTP</t>
  </si>
  <si>
    <t>- Change value to ['a', 'abc', 'True', 'False', 'true', 'false', 'None', 'Null', 'none', 'null', 'undefined', 'NaN', True, False, 9999999999999999999999999999999] -&gt; Lỗi dịch vụ vui lòng liên hệ quản trị viên để kiểm tra nhật ký hệ thống. - [11 Aug 2025 14:45]
- Change value to ['123', '0', '1', '-1', 0, 1, -1] -&gt; Kích hoạt thất bại. Hãy kiểm tra lại mã kích hoạt - [11 Aug 2025 14:45]
- Change value to [None, '', ''] -&gt; must not be blank - [11 Aug 2025 14:45]
- Change value to [[]] -&gt; JSON parse error: Cannot deserialize value of type `java.lang.String` from Array value (token `JsonToken.START_ARRAY`); nested exception is com.fasterxml.jackson.databind.exc.MismatchedInputException: Cannot deserialize value of type `java.lang.String` from Array value (token `JsonToken.START_ARRAY`)
 at [Source: (org.springframework.util.StreamUtils$NonClosingInputStream); line: 1, column: 70] (through reference chain: com.hie.carebook.dto.request.VerifyOTPRequestDTO["token"]) - [11 Aug 2025 14:45]
- Change value to [{}] -&gt; JSON parse error: Cannot deserialize value of type `java.lang.String` from Object value (token `JsonToken.START_OBJECT`); nested exception is com.fasterxml.jackson.databind.exc.MismatchedInputException: Cannot deserialize value of type `java.lang.String` from Object value (token `JsonToken.START_OBJECT`)
 at [Source: (org.springframework.util.StreamUtils$NonClosingInputStream); line: 1, column: 70] (through reference chain: com.hie.carebook.dto.request.VerifyOTPRequestDTO["token"]) - [11 Aug 2025 14:45]
- remove param -&gt; must not be blank - [11 Aug 2025 14:45]</t>
  </si>
  <si>
    <t>Brute force OTP</t>
  </si>
  <si>
    <t>OTP expire &lt; 2 minutes:
- Burp force OTP -&gt; vuln</t>
  </si>
  <si>
    <t>Added to report
E011</t>
  </si>
  <si>
    <t>Z.1</t>
  </si>
  <si>
    <t>- Resent active after active success-&gt; Kích hoạt thất bại. Hãy kiểm tra lại mã kích hoạt
- use expired OTP -&gt; Kích hoạt thất bại. Hãy kiểm tra lại mã kích hoạt</t>
  </si>
  <si>
    <t xml:space="preserve">- Burp scan -&gt; not vuln
- Sqlmap scan -&gt; not vuln
- Param minor scan -&gt; not found any thing interesting
- Fuzz HTTP method:
+ Method ['OPTIONS'] -&gt; Success
+ else -&gt; status 405, status 400, status 500
</t>
  </si>
  <si>
    <t>danhy-backend.hoanmy.com:443 /caresbook2/auth/register  [Đăng ký tài khoản bằng email] [Register]</t>
  </si>
  <si>
    <t>- register with a active mail (first logged in) -&gt; success =&gt; sent active with new otp -&gt; Lỗi dịch vụ vui lòng liên hệ quản trị viên để kiểm tra nhật ký hệ thống.
- register with a active mail (not fisrt login yet) -&gt; success =&gt; sent active with new otp -&gt; Lỗi dịch vụ vui lòng liên hệ quản trị viên để kiểm tra nhật ký hệ thống.
- Duplicate param username -&gt; server sent otp to last mail param =&gt; active this otp with first mail -&gt; Kích hoạt thất bại. Hãy kiểm tra lại mã kích hoạt</t>
  </si>
  <si>
    <t>OTP Limit</t>
  </si>
  <si>
    <t>Server without delay between requests -&gt; vuln
- send many request -&gt; Đạt giới hạn OTP trong ngày</t>
  </si>
  <si>
    <t>Added to report
E010</t>
  </si>
  <si>
    <t>Z.2</t>
  </si>
  <si>
    <t>- Change value to ['a', 'abc', '123', '0', '1', '-1', 'True', 'False', 'true', 'false', 'None', 'Null', 'none', 'null', 'undefined', 'NaN', True, False, 0, 1, -1, 9999999999999999999999999999999] -&gt; Kích hoạt thất bại. Hãy kiểm tra lại mã kích hoạt - [11 Aug 2025 14:52]
- Change value to [None, '', ''] -&gt; must not be blank - [11 Aug 2025 14:52]
- Change value to [[]] -&gt; JSON parse error: Cannot deserialize value of type `java.lang.String` from Array value (token `JsonToken.START_ARRAY`); nested exception is com.fasterxml.jackson.databind.exc.MismatchedInputException: Cannot deserialize value of type `java.lang.String` from Array value (token `JsonToken.START_ARRAY`)
 at [Source: (org.springframework.util.StreamUtils$NonClosingInputStream); line: 1, column: 57] (through reference chain: com.hie.carebook.dto.request.VerifyOTPRequestDTO["token"]) - [11 Aug 2025 14:52]
- Change value to [{}] -&gt; JSON parse error: Cannot deserialize value of type `java.lang.String` from Object value (token `JsonToken.START_OBJECT`); nested exception is com.fasterxml.jackson.databind.exc.MismatchedInputException: Cannot deserialize value of type `java.lang.String` from Object value (token `JsonToken.START_OBJECT`)
 at [Source: (org.springframework.util.StreamUtils$NonClosingInputStream); line: 1, column: 57] (through reference chain: com.hie.carebook.dto.request.VerifyOTPRequestDTO["token"]) - [11 Aug 2025 14:52]
- remove param -&gt; must not be blank - [11 Aug 2025 14:52]</t>
  </si>
  <si>
    <t>OTP expire &lt; 2 minutes:
- Burp force OTP -&gt; server don’t lock</t>
  </si>
  <si>
    <t>Password Complexity</t>
  </si>
  <si>
    <t>- UI allows set password with &gt;= 6 characters (exp: 111111, aaaaaa, … ) -&gt; considering
- sent directly API -&gt; can set password with 1 character -&gt; no impact</t>
  </si>
  <si>
    <t>Enum Username</t>
  </si>
  <si>
    <t>- register with existed sđt -&gt; Số điện thoại đã được đăng kí
- register with non-existed sđt -&gt; true</t>
  </si>
  <si>
    <t>Added to report
E017</t>
  </si>
  <si>
    <t>Z.3</t>
  </si>
  <si>
    <t xml:space="preserve">- register with existed email -&gt; Mail đã được đăng kí
- register with non-existed mail -&gt; true </t>
  </si>
  <si>
    <t xml:space="preserve"> [Group: Quên mật khẩu] [Quên mật khẩu]</t>
  </si>
  <si>
    <t>danhy-backend.hoanmy.com:443 /caresbook2/auth/sendOTP  [Quên mật khẩu] [send / resend OTP]</t>
  </si>
  <si>
    <t>danhy-backend.hoanmy.com:443 /caresbook2/auth/changeForgotPassword  [Quên mật khẩu] [Đặt lại mật khẩu]</t>
  </si>
  <si>
    <t>Scan:
- Burp scan -&gt; not vuln
- Sqlmap scan -&gt; not vuln
- Param minor scan -&gt; not found any thing interesting
Fuzz HTTP method:
- Method ['CONNECT'] -&gt; Success - [12 Aug 2025 15:03]
- else -&gt; status 200, status 405, status 500,  - [12 Aug 2025 15:03]</t>
  </si>
  <si>
    <t>- register with a active mail/phone (first logged in) -&gt; success =&gt; sent active with new otp -&gt; Lỗi dịch vụ vui lòng liên hệ quản trị viên để kiểm tra nhật ký hệ thống.
- register with a active mail/phone (not fisrt login yet) -&gt; success =&gt; sent active with new otp -&gt; Lỗi dịch vụ vui lòng liên hệ quản trị viên để kiểm tra nhật ký hệ thống.
- Duplicate param username -&gt; server sent otp to last mail param =&gt; active this otp with first mail -&gt; Kích hoạt thất bại. Hãy kiểm tra lại mã kích hoạt</t>
  </si>
  <si>
    <t xml:space="preserve">- register with existed sđt -&gt; true
- register with non-existed sđt -&gt; Số điện thoại chưa đăng kí
'- register with existed email -&gt; true
- register with non-existed mail -&gt; Email chưa đăng kí </t>
  </si>
  <si>
    <t>UI don’t check password complexity:
- change password to empty, remove param -&gt; Lỗi dịch vụ vui lòng liên hệ quản trị viên để kiểm tra nhật ký hệ thống.
- change password to 1 character -&gt; vuln</t>
  </si>
  <si>
    <t>Added to report
E007</t>
  </si>
  <si>
    <t>Z.4</t>
  </si>
  <si>
    <t>- Resent change password after change password success-&gt; Mã code sai hoặc không còn hiệu lực
- use expired OTP -&gt; Mã code sai hoặc không còn hiệu lực</t>
  </si>
  <si>
    <t>- Phone:
+ use opt from email -&gt; Mã code sai hoặc không còn hiệu lực
+ use otp from other phonenumber -&gt; Mã code sai hoặc không còn hiệu lực
- Mail:
+ use opt from sms -&gt; Mã code sai hoặc không còn hiệu lực
+ use otp from other email -&gt; Mã code sai hoặc không còn hiệu lực</t>
  </si>
  <si>
    <t>Param "token":
- Change value to ['a', 'abc', 'True', 'False', 'true', 'false', 'None', 'Null', 'none', 'null', 'undefined', 'NaN', True, False, 9999999999999999999999999999999, None, '', ''] -&gt; Lỗi dịch vụ vui lòng liên hệ quản trị viên để kiểm tra nhật ký hệ thống. - [12 Aug 2025 14:44]
- Change value to ['123', '0', '1', '-1', 0, 1, -1] -&gt; Mã code sai hoặc không còn hiệu lực - [12 Aug 2025 14:44]
- Change value to [[]] -&gt; JSON parse error: Cannot deserialize value of type `java.lang.String` from Array value (token `JsonToken.START_ARRAY`); nested exception is com.fasterxml.jackson.databind.exc.MismatchedInputException: Cannot deserialize value of type `java.lang.String` from Array value (token `JsonToken.START_ARRAY`)
 at [Source: (org.springframework.util.StreamUtils$NonClosingInputStream); line: 1, column: 71] (through reference chain: com.hie.carebook.dto.ChangeForgotPasswordDTO["token"]) - [12 Aug 2025 14:44]
- Change value to [{}] -&gt; JSON parse error: Cannot deserialize value of type `java.lang.String` from Object value (token `JsonToken.START_OBJECT`); nested exception is com.fasterxml.jackson.databind.exc.MismatchedInputException: Cannot deserialize value of type `java.lang.String` from Object value (token `JsonToken.START_OBJECT`)
 at [Source: (org.springframework.util.StreamUtils$NonClosingInputStream); line: 1, column: 71] (through reference chain: com.hie.carebook.dto.ChangeForgotPasswordDTO["token"]) - [12 Aug 2025 14:44]
- remove param -&gt; Lỗi dịch vụ vui lòng liên hệ quản trị viên để kiểm tra nhật ký hệ thống. - [12 Aug 2025 14:44]</t>
  </si>
  <si>
    <t xml:space="preserve"> [Group: Chấp nhận điều khoản quyền riêng tư] [Chấp nhận điều khoản quyền riêng tư]</t>
  </si>
  <si>
    <t>danhy-backend.hoanmy.com:443 /caresbook2/privacyAndTerm/master?pageNumber=1&amp;pageSize=10  [Chấp nhận điều khoản quyền riêng tư] [privacyAndTerm]</t>
  </si>
  <si>
    <t>Scan:
- Burp scan -&gt; not vuln
- Sqlmap scan -&gt; not vuln
- Param minor scan -&gt; not found any thing interesting</t>
  </si>
  <si>
    <t>danhy-backend.hoanmy.com:443 /caresbook2/log/consent  [Chấp nhận điều khoản quyền riêng tư] [Consent terms]</t>
  </si>
  <si>
    <t>Scan:
- Burp scan -&gt; not vuln
- Sqlmap scan -&gt; not vuln
- Param minor scan -&gt; not found any thing interesting
Fuzz HTTP method:
- Method [] -&gt; Success - [13 Aug 2025 10:31]
- else -&gt; status 200, status 405, status 400, status 500,  - [13 Aug 2025 10:31]</t>
  </si>
  <si>
    <t>- the consent log can view in web portal -&gt; XSS -&gt; "&lt;&gt;" convert to html entity</t>
  </si>
  <si>
    <t>Authen Bypass</t>
  </si>
  <si>
    <r>
      <t xml:space="preserve">Header "Authorization":
- Change value to ['a', 'abc', '123', '0', '1', '-1', 'True', 'False', 'true', 'false', 'None', 'Null', 'none', 'null', 'undefined', 'NaN', True, False, 0, 1, -1, 9999999999999999999999999999999, None, '', '', [], {}, 'Bearer ', 'Bearer '] -&gt; status 403 - [13 Aug 2025 10:54]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[13 Aug 2025 10:54]
- remove cookie -&gt; status 403 - [13 Aug 2025 10:54]
- expired token cookie ( &gt; 10 hours after login) -&gt; status 401 - [13 Aug 2025 10:54]
</t>
    </r>
    <r>
      <rPr>
        <sz val="10"/>
        <color rgb="FFFF0000"/>
        <rFont val="Arial"/>
        <family val="2"/>
      </rPr>
      <t>- old token cookie (after new login) -&gt; status 201 - [13 Aug 2025 10:54]</t>
    </r>
  </si>
  <si>
    <r>
      <t xml:space="preserve">remove testcase </t>
    </r>
    <r>
      <rPr>
        <b/>
        <sz val="10"/>
        <color theme="1"/>
        <rFont val="Arial"/>
        <family val="2"/>
      </rPr>
      <t>old token cookie (after new login)</t>
    </r>
    <r>
      <rPr>
        <sz val="10"/>
        <color theme="1"/>
        <rFont val="Arial"/>
        <family val="2"/>
      </rPr>
      <t xml:space="preserve"> in otther api</t>
    </r>
  </si>
  <si>
    <t>Z.5</t>
  </si>
  <si>
    <t>danhy-backend.hoanmy.com:443 /caresbook2/user/update?ownerId=6899b3406702244163299b29&amp;userId=6899b3406702244163299b2a  [Chấp nhận điều khoản quyền riêng tư] [Update user]</t>
  </si>
  <si>
    <t>Header "Authorization":
- Change value to ['a', 'abc', '123', '0', '1', '-1', 'True', 'False', 'true', 'false', 'None', 'Null', 'none', 'null', 'undefined', 'NaN', True, False, 0, 1, -1, 9999999999999999999999999999999, None, '', '', [], {}, 'Bearer ', 'Bearer '] -&gt; status 403 - [13 Aug 2025 11:18]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[13 Aug 2025 11:18]
- remove cookie -&gt; status 403 - [13 Aug 2025 11:18]
- expired token cookie ( &gt; 10 hours after login) -&gt; status 401 - [13 Aug 2025 11:18]</t>
  </si>
  <si>
    <t>- change value of consentType -&gt; require 1in3 (PRIVACY_POLICY, PROFILE_SUBMISSION, TERMS_OF_USE) -&gt; not vuln
- change value of diaryInfo -&gt; could change description info accept terms -&gt; ảnh hưởng pháp lý về privacy and terms -&gt; vuln</t>
  </si>
  <si>
    <t>Added to report</t>
  </si>
  <si>
    <t>Z.6</t>
  </si>
  <si>
    <t>Sau khi login, trên UI yêu cầu user đồng ý privacy and terms, nếu user ko đồng ý sẽ tự động thoát app:
=&gt; could directly call all post-authen api without accerp privacy and terms.</t>
  </si>
  <si>
    <t>Z.7</t>
  </si>
  <si>
    <t xml:space="preserve"> [Group: Đăng nhập] [Đăng nhập]</t>
  </si>
  <si>
    <t>danhy-backend.hoanmy.com:443 /caresbook2/auth/login  [Đăng nhập] [Login]</t>
  </si>
  <si>
    <t>Scan:
- Burp scan -&gt; not vuln
- Sqlmap scan -&gt; not vuln
- Param minor scan -&gt; not found any thing interesting
- Jwttool scan (scan a post-authen API) -&gt; not vuln
Fuzz HTTP method:
- Method [] -&gt; Success - [13 Aug 2025 10:31]
- else -&gt; status 200, status 405, status 400, status 500,  - [14 Aug 2025 14:20]</t>
  </si>
  <si>
    <t>Brute force password</t>
  </si>
  <si>
    <t>Server don’t lockout account</t>
  </si>
  <si>
    <t>Added to report
E013</t>
  </si>
  <si>
    <t>Z.9</t>
  </si>
  <si>
    <t>UI yêu cầu đổi mật khẩu khi đăng nhập thiết bị khác -&gt; \bypass yêu cầu bắt buộc đổi mật khẩu, có thể gọi trực tiếp API để sử dụng ứng dụng</t>
  </si>
  <si>
    <t>cann't reproduct in version 1.6, ui DON'T require change password when login on other devices</t>
  </si>
  <si>
    <t>Z.8</t>
  </si>
  <si>
    <t>Bypass Password</t>
  </si>
  <si>
    <t>Param "password":
- Change value to ['a', 'abc', '123', '0', '1', '-1', 'True', 'False', 'true', 'false', 'None', 'Null', 'none', 'null', 'undefined', 'NaN', True, False, 0, 1, -1, 9999999999999999999999999999999, None, '', ''] -&gt; Lỗi truy cập dịch vụ xác thực - [14 Aug 2025 14:48]
- Change value to [[]] -&gt; JSON parse error: Cannot deserialize value of type `java.lang.String` from Array value (token `JsonToken.START_ARRAY`); nested exception is com.fasterxml.jackson.databind.exc.MismatchedInputException: Cannot deserialize value of type `java.lang.String` from Array value (token `JsonToken.START_ARRAY`)
 at [Source: (org.springframework.util.StreamUtils$NonClosingInputStream); line: 1, column: 54] (through reference chain: com.hie.carebook.dto.request.LoginRequestDTO["password"]) - [14 Aug 2025 14:48]
- Change value to [{}] -&gt; JSON parse error: Cannot deserialize value of type `java.lang.String` from Object value (token `JsonToken.START_OBJECT`); nested exception is com.fasterxml.jackson.databind.exc.MismatchedInputException: Cannot deserialize value of type `java.lang.String` from Object value (token `JsonToken.START_OBJECT`)
 at [Source: (org.springframework.util.StreamUtils$NonClosingInputStream); line: 1, column: 54] (through reference chain: com.hie.carebook.dto.request.LoginRequestDTO["password"]) - [14 Aug 2025 14:48]
- remove param -&gt; Lỗi truy cập dịch vụ xác thực - [14 Aug 2025 14:48]</t>
  </si>
  <si>
    <t>- valid username and invalid password -&gt; Lỗi truy cập dịch vụ xác thực
- invalid username and invalid password -&gt; Tài khoản hoặc mật khẩu không chính xác
- invalid username and valid password -&gt; Tài khoản hoặc mật khẩu không chính xác</t>
  </si>
  <si>
    <t>Z.10</t>
  </si>
  <si>
    <t>Login with password of other account -&gt; Lỗi truy cập dịch vụ xác thực</t>
  </si>
  <si>
    <t xml:space="preserve"> [Group: Đăng nhập và bảo mật &gt; Đăng nhập bằng sinh trắc học] [Đăng nhập và bảo mật &gt; Đăng nhập bằng sinh trắc học]</t>
  </si>
  <si>
    <t>danhy-backend.hoanmy.com:443 /caresbook2/biometric?ownerId=6895a3abd65841414b714eba&amp;deviceId=ff114faaf80a4878  [Tiện ích &gt; Đăng nhập và bảo mật &gt; Đăng nhập bằng sinh trắc học] [view]</t>
  </si>
  <si>
    <t>danhy-backend.hoanmy.com:443 /caresbook2/biometric/new  [Tiện ích &gt; Đăng nhập và bảo mật &gt; Đăng nhập bằng sinh trắc học] [enable]</t>
  </si>
  <si>
    <t>Header "Authorization":
- Change value to ['a', 'abc', '123', '0', '1', '-1', 'True', 'False', 'true', 'false', 'None', 'Null', 'none', 'null', 'undefined', 'NaN', True, False, 0, 1, -1, 9999999999999999999999999999999, None, '', '', [], {}, 'Bearer ', 'Bearer '] -&gt; status 403 - [14 Aug 2025 15:38]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[14 Aug 2025 15:38]
- remove header -&gt; status 403 - [14 Aug 2025 15:38]
- expired token cookie ( &gt; 10 hours after login) -&gt; status 401 - [14 Aug 2025 15:38]</t>
  </si>
  <si>
    <t>Change value of param to data of other user:
- ownerId -&gt; Bạn không có quyền truy cập vào dịch vụ này.
- deviceId -&gt; "Lỗi dịch vụ vui lòng liên hệ quản trị viên để kiểm tra nhật ký hệ thống."</t>
  </si>
  <si>
    <t>Change value of param to data of other user:
- ownerId -&gt; server don’t check this param
- deviceId -&gt; "Lỗi dịch vụ vui lòng liên hệ quản trị viên để kiểm tra nhật ký hệ thống."
- username -&gt; server don’t check this param</t>
  </si>
  <si>
    <t>Remove param</t>
  </si>
  <si>
    <t>Disable / enable
- don’t check publickey, ownerId, username, examAuthStt param</t>
  </si>
  <si>
    <t>- enable biomatric with deviceId that enabled biomatric for other user -&gt;  true =&gt; view -&gt; data not changed
- disable biomatric with deviceId of other user -&gt; true =&gt; view -&gt; data not changed</t>
  </si>
  <si>
    <t xml:space="preserve"> [Group: Đăng nhập và bảo mật &gt; Đổi mật khẩu] [Đăng nhập và bảo mật &gt; Đổi mật khẩu]</t>
  </si>
  <si>
    <t xml:space="preserve">danhy-backend.hoanmy.com:443 /caresbook2/user/changePass </t>
  </si>
  <si>
    <t>Scan:
- Burp scan -&gt; not vuln
- Sqlmap scan -&gt; not vuln
- Param minor scan -&gt; not found any thing interesting
Fuzz HTTP method:
- Method [OPTIONS] -&gt; Success - [15 Aug 2025 11:31]
- else -&gt; status 200, status 405, status 400, status 500,  - [15 Aug 2025 11:31]</t>
  </si>
  <si>
    <t>Added to report
E014</t>
  </si>
  <si>
    <t>Header "Authorization":
- Change value to ['a', 'abc', '123', '0', '1', '-1', 'True', 'False', 'true', 'false', 'None', 'Null', 'none', 'null', 'undefined', 'NaN', True, False, 0, 1, -1, 9999999999999999999999999999999, None, '', '', [], {}, 'Bearer ', 'Bearer '] -&gt; status 403 - [15 Aug 2025 11:02]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[15 Aug 2025 11:02]
- remove header -&gt; status 403 - [15 Aug 2025 11:02]
- expired token ( &gt; 10 hours after login) -&gt; status 401 - [15 Aug 2025 11:02]</t>
  </si>
  <si>
    <t>- Change param to data of other user:
+ ownerId -&gt; require oldpassword of other user -&gt; not vuln</t>
  </si>
  <si>
    <t>UI don’t check password complexity:
- change password to empty, remove param -&gt; false
- change password to 1 character -&gt; vuln</t>
  </si>
  <si>
    <t xml:space="preserve"> [Group: Thông tin sức khỏe] [Thông tin sức khỏe]</t>
  </si>
  <si>
    <t>danhy-backend.hoanmy.com:443 /caresbook2/hsskcn/details [Hồ sơ &gt; Thông tin sức khỏe] [Thông tin sức khỏe]</t>
  </si>
  <si>
    <t>Header "Authorization":
- Change value to ['a', 'abc', '123', '0', '1', '-1', 'True', 'False', 'true', 'false', 'None', 'Null', 'none', 'null', 'undefined', 'NaN', True, False, 0, 1, -1, 9999999999999999999999999999999, None, '', '', [], {}, 'Bearer ', 'Bearer '] -&gt; status 403 - [18 Aug 2025 10:12]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10:12]
- remove header -&gt; status 403 - [18 Aug 2025 10:12]
- expired token ( &gt; 10 hours after login) -&gt; status 401 - [18 Aug 2025 10:12]</t>
  </si>
  <si>
    <t>danhy-backend.hoanmy.com:443 /caresbook2/hsskcn/getdetail [Hồ sơ &gt; Thông tin sức khỏe] [Thông tin chi tiết (Cân nặng, Chiều cao, ...)]</t>
  </si>
  <si>
    <t>Header "Authorization":
- Change value to ['a', 'abc', '123', '0', '1', '-1', 'True', 'False', 'true', 'false', 'None', 'Null', 'none', 'null', 'undefined', 'NaN', True, False, 0, 1, -1, 9999999999999999999999999999999, None, '', '', [], {}, 'Bearer ', 'Bearer '] -&gt; status 403 - [18 Aug 2025 10:13]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10:13]
- remove header -&gt; status 403 - [18 Aug 2025 10:13]
- expired token ( &gt; 10 hours after login) -&gt; status 401 - [18 Aug 2025 10:13]</t>
  </si>
  <si>
    <t>danhy-backend.hoanmy.com:443 /caresbook2/hsskcn/adddetail [Hồ sơ &gt; Thông tin sức khỏe &gt; {chọn 1 loại thông tin} &gt; (+) Icon] [Thêm thông tin sức khỏe (Cân nặng, Chiều cao, ...)]</t>
  </si>
  <si>
    <t>Header "Authorization":
- Change value to ['a', 'abc', '123', '0', '1', '-1', 'True', 'False', 'true', 'false', 'None', 'Null', 'none', 'null', 'undefined', 'NaN', True, False, 0, 1, -1, 9999999999999999999999999999999, None, '', '', [], {}, 'Bearer ', 'Bearer '] -&gt; status 403 - [18 Aug 2025 10:14]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10:14]
- remove header -&gt; status 403 - [18 Aug 2025 10:14]
- expired token ( &gt; 10 hours after login) -&gt; status 401 - [18 Aug 2025 10:14]</t>
  </si>
  <si>
    <t>danhy-backend.hoanmy.com:443 /caresbook2/hsskcn/removedetail [Hồ sơ &gt; Thông tin sức khỏe &gt; {Chọn 1 loại thông tin} &gt; {Chọn edit icon} &gt; (x) icon] [Xóa thông tin xóa khỏe (Cân nặng, Chiều cao, ...)]</t>
  </si>
  <si>
    <t>Header "Authorization":
- Change value to ['a', 'abc', '123', '0', '1', '-1', 'True', 'False', 'true', 'false', 'None', 'Null', 'none', 'null', 'undefined', 'NaN', True, False, 0, 1, -1, 9999999999999999999999999999999, None, '', '', [], {}, 'Bearer ', 'Bearer '] -&gt; status 403 - [18 Aug 2025 10:15]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10:15]
- remove header -&gt; status 403 - [18 Aug 2025 10:15]
- expired token ( &gt; 10 hours after login) -&gt; status 401 - [18 Aug 2025 10:15]</t>
  </si>
  <si>
    <t>danhy-backend.hoanmy.com:443 /caresbook2/hsskcn/blood [Hồ sơ &gt; Thông tin sức khỏe &gt; Nhóm máu &gt; Lưu] [Lưu thông tin nhóm máu]</t>
  </si>
  <si>
    <t>Header "Authorization":
- Change value to ['a', 'abc', '123', '0', '1', '-1', 'True', 'False', 'true', 'false', 'None', 'Null', 'none', 'null', 'undefined', 'NaN', True, False, 0, 1, -1, 9999999999999999999999999999999, None, '', '', [], {}, 'Bearer ', 'Bearer '] -&gt; status 403 - [18 Aug 2025 10:18]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10:18]
- remove header -&gt; status 403 - [18 Aug 2025 10:18]
- expired token ( &gt; 10 hours after login) -&gt; status 401 - [18 Aug 2025 10:18]</t>
  </si>
  <si>
    <t>danhy-backend.hoanmy.com:443 /caresbook2/hsskcn/rh [Hồ sơ &gt; Thông tin sức khỏe &gt; Rh &gt; Lưu] [Lưu thông tin Rh]</t>
  </si>
  <si>
    <t>Header "Authorization":
- Change value to ['a', 'abc', '123', '0', '1', '-1', 'True', 'False', 'true', 'false', 'None', 'Null', 'none', 'null', 'undefined', 'NaN', True, False, 0, 1, -1, 9999999999999999999999999999999, None, '', '', [], {}, 'Bearer ', 'Bearer '] -&gt; status 403 - [18 Aug 2025 10:17]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10:17]
- remove header -&gt; status 403 - [18 Aug 2025 10:17]
- expired token ( &gt; 10 hours after login) -&gt; status 401 - [18 Aug 2025 10:17]</t>
  </si>
  <si>
    <t>danhy-backend.hoanmy.com:443 /caresbook2/hsskcn/getbenhsu [Hồ sơ &gt; Thông tin sức khỏe &gt; Thông tin bệnh sử] [Lấy thông tin bệnh sử]</t>
  </si>
  <si>
    <t>Header "Authorization":
- Change value to ['a', 'abc', '123', '0', '1', '-1', 'True', 'False', 'true', 'false', 'None', 'Null', 'none', 'null', 'undefined', 'NaN', True, False, 0, 1, -1, 9999999999999999999999999999999, None, '', '', [], {}, 'Bearer ', 'Bearer '] -&gt; status 403 - [18 Aug 2025 10:16]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[18 Aug 2025 10:16]
- remove header -&gt; status 403 - [18 Aug 2025 10:16]
- expired token ( &gt; 10 hours after login) -&gt; status 401 - [18 Aug 2025 10:16]</t>
  </si>
  <si>
    <t>danhy-backend.hoanmy.com:443 /caresbook2/hsskcn/addbenhsu [Hồ sơ &gt; Thông tin sức khỏe &gt; Thông tin bệnh sử] [Lưu thông tin bệnh sử]</t>
  </si>
  <si>
    <t>Sent request with data of other user:
- userId param -&gt; no data
- ownerId param -&gt; Bạn không có quyền truy cập vào dịch vụ này.
- userId and ownerId -&gt; Bạn không có quyền truy cập vào dịch vụ này.</t>
  </si>
  <si>
    <t>Sent request with data of other user:
- userId param -&gt; Lỗi truy cập hồ sơ
- ownerId param -&gt; Bạn không có quyền truy cập vào dịch vụ này.
- userId and ownerId -&gt; Bạn không có quyền truy cập vào dịch vụ này.</t>
  </si>
  <si>
    <t>Sent request with data of other user:
- userId param -&gt; Lỗi truy cập hồ sơ
- ownerId param -&gt; Lỗi truy cập hồ sơ
- userId and ownerId -&gt;  true -&gt; record added to other user</t>
  </si>
  <si>
    <t>Added to report
E001</t>
  </si>
  <si>
    <t>Z.11</t>
  </si>
  <si>
    <t>Sent request with data of other user:
- id in body -&gt; vuln</t>
  </si>
  <si>
    <t>Sent request with data of other user:
- userId param -&gt; Lỗi truy cập hồ sơ
- ownerId param -&gt; Lỗi truy cập hồ sơ
- userId and ownerId -&gt; vuln</t>
  </si>
  <si>
    <t>Sent request with data of other user:
* Path param
- userId param -&gt; Lỗi truy cập hồ sơ
- ownerId param -&gt; Lỗi truy cập hồ sơ
- userId and ownerId -&gt; true -&gt; update for myself -&gt; no impact 
* Body param
- id -&gt; true -&gt; delete records of other user -&gt; vuln
- ownerId -&gt; delete records of myself -&gt; no impact
- id and ownerId -&gt;  true -&gt; delete records of other user -&gt; vuln
- "userId, ownerId" in path and "id, ownerId" in body -&gt; true -&gt; delete records of other user -&gt; vuln</t>
  </si>
  <si>
    <t>Z.12</t>
  </si>
  <si>
    <t>Pagination Limit</t>
  </si>
  <si>
    <t>Server returns a record for a category -&gt; not vuln</t>
  </si>
  <si>
    <t>server without paging mechanism -&gt; server mạnh quá, ~18k records 3MB 406 miliseconds -&gt; no impact</t>
  </si>
  <si>
    <t>Z.13</t>
  </si>
  <si>
    <t>server returns default items</t>
  </si>
  <si>
    <t>danhy-files.hoanmy.com:443 /share/proxy/alfresco-noauth/api/internal/shared/node/w8_tyvezQCiaVn50lrA5Ug/content  [Hồ sơ &gt; Thông tin sức khỏe &gt; Nhóm máu] [Lấy hình ảnh trong thông tin nhóm máu]</t>
  </si>
  <si>
    <t>Improper upload file</t>
  </si>
  <si>
    <t>- Change content-type file to any -&gt; true =&gt; view file -&gt; content-type default image/jpeg</t>
  </si>
  <si>
    <t xml:space="preserve"> [Group: Đăng nhập và bảo mật &gt; Xác thực hồ sơ y tế bằng mật mã] [Đăng nhập và bảo mật &gt; Xác thực hồ sơ y tế bằng mật mã]</t>
  </si>
  <si>
    <t>danhy-backend.hoanmy.com:443 /caresbook2/pin-code/new  [Đăng nhập và bảo mật &gt; Xác thực hồ sơ y tế bằng mật mã] [enable]</t>
  </si>
  <si>
    <t>danhy-backend.hoanmy.com:443 /caresbook2/pin-code/get?userId=6895a3abd65841414b714eba  [Đăng nhập và bảo mật &gt; Xác thực hồ sơ y tế bằng mật mã] [get]</t>
  </si>
  <si>
    <t>danhy-backend.hoanmy.com:443 /caresbook2/pin-code/delete  [Đăng nhập và bảo mật &gt; Xác thực hồ sơ y tế bằng mật mã] [disable]</t>
  </si>
  <si>
    <t>Header "Authorization":
- Change value to ['a', 'abc', '123', '0', '1', '-1', 'True', 'False', 'true', 'false', 'None', 'Null', 'none', 'null', 'undefined', 'NaN', True, False, 0, 1, -1, 9999999999999999999999999999999, None, '', '', [], {}, 'Bearer ', 'Bearer '] -&gt; status 403 - [19 Aug 2025 10:19]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[19 Aug 2025 10:19]
- remove header -&gt; status 403 - [19 Aug 2025 10:19]
- expired token ( &gt; 10 hours after login) -&gt; status 401 - [19 Aug 2025 10:19]</t>
  </si>
  <si>
    <t>Header "Authorization":
- Change value to ['a', 'abc', '123', '0', '1', '-1', 'True', 'False', 'true', 'false', 'None', 'Null', 'none', 'null', 'undefined', 'NaN', True, False, 0, 1, -1, 9999999999999999999999999999999, None, '', '', [], {}, 'Bearer ', 'Bearer '] -&gt; status 403 - [19 Aug 2025 10:18]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[19 Aug 2025 10:18]
- remove header -&gt; status 403 - [19 Aug 2025 10:18]
- expired token ( &gt; 10 hours after login) -&gt; status 401 - [19 Aug 2025 10:18]</t>
  </si>
  <si>
    <t>Header "Authorization":
- Change value to ['a', 'abc', '123', '0', '1', '-1', 'True', 'False', 'true', 'false', 'None', 'Null', 'none', 'null', 'undefined', 'NaN', True, False, 0, 1, -1, 9999999999999999999999999999999, None, '', '', [], {}, 'Bearer ', 'Bearer '] -&gt; status 403 - [19 Aug 2025 10:20]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[19 Aug 2025 10:20]
- remove header -&gt; status 403 - [19 Aug 2025 10:20]
- expired token ( &gt; 10 hours after login) -&gt; status 401 - [19 Aug 2025 10:20]</t>
  </si>
  <si>
    <t>Change data to data of other user:
- userId -&gt; vuln</t>
  </si>
  <si>
    <t>Bypass PinCode</t>
  </si>
  <si>
    <t>Param "code":
- Change value to ['a', 'abc', '123', '0', '1', '-1', 'True', 'False', 'true', 'false', 'None', 'Null', 'none', 'null', 'undefined', 'NaN', True, False, 0, 1, -1, 9999999999999999999999999999999, None, '', ''] -&gt; false - [19 Aug 2025 10:33]
- Change value to [[], {}] -&gt; status 400 - [19 Aug 2025 10:33]
- remove param -&gt; false - [19 Aug 2025 10:33]</t>
  </si>
  <si>
    <t>Brute force PinCode</t>
  </si>
  <si>
    <t>Added to report
E012</t>
  </si>
  <si>
    <t>Z.14</t>
  </si>
  <si>
    <t>Param "code":
- set to any characters -&gt; true -&gt; no impact</t>
  </si>
  <si>
    <t>danhy-backend.hoanmy.com:443 /caresbook2/pin-code/check  [Hồ sơ &gt; {Thông tin} &gt; Xác thực để tiếp tục] [check]</t>
  </si>
  <si>
    <t>Header "Authorization":
- Change value to ['a', 'abc', '123', '0', '1', '-1', 'True', 'False', 'true', 'false', 'None', 'Null', 'none', 'null', 'undefined', 'NaN', True, False, 0, 1, -1, 9999999999999999999999999999999, None, '', '', [], {}, 'Bearer ', 'Bearer '] -&gt; status 403 - [20 Aug 2025 16:24]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16:24]
- remove header -&gt; status 403 - [20 Aug 2025 16:24]
- expired token ( &gt; 10 hours after login) -&gt; status 401 - [20 Aug 2025 16:24]</t>
  </si>
  <si>
    <r>
      <t xml:space="preserve">Change data to data of other user:
- userId -&gt; false
- code -&gt; false
</t>
    </r>
    <r>
      <rPr>
        <sz val="10"/>
        <color rgb="FFFF0000"/>
        <rFont val="Arial"/>
        <family val="2"/>
      </rPr>
      <t xml:space="preserve">- userId and code -&gt; true </t>
    </r>
  </si>
  <si>
    <t>Param "code":
- Change value to ['a', 'abc', '123', '0', '1', '-1', 'True', 'False', 'true', 'false', 'None', 'Null', 'none', 'null', 'undefined', 'NaN', True, False, 0, 1, -1, 9999999999999999999999999999999, None, '', ''] -&gt; false - [20 Aug 2025 16:24]
- Change value to [[], {}] -&gt; status 400 - [20 Aug 2025 16:24]
- remove param -&gt; false - [20 Aug 2025 16:24]</t>
  </si>
  <si>
    <r>
      <t xml:space="preserve">Khi xem các thông tin (như hồ sơ khám chữa bệnh, sức khỏe, ...), UI yêu cầu xác thực PIN code:
</t>
    </r>
    <r>
      <rPr>
        <sz val="10"/>
        <color rgb="FFFF0000"/>
        <rFont val="Arial"/>
        <family val="2"/>
      </rPr>
      <t>- sửa response gói "check pin code" thành true -&gt; vuln bypass UI
- trực tiếp gọi API lấy data mà không cần gọi API "check pin code" trước</t>
    </r>
  </si>
  <si>
    <t>Z.16</t>
  </si>
  <si>
    <t xml:space="preserve"> [Group: Đăng xuất] [Đăng xuất]</t>
  </si>
  <si>
    <t>danhy-backend.hoanmy.com:443 /caresbook2/fcm/token/delete  [Đăng xuẩt] [remove fcm token]</t>
  </si>
  <si>
    <t>Header "Authorization":
- Change value to ['a', 'abc', '123', '0', '1', '-1', 'True', 'False', 'true', 'false', 'None', 'Null', 'none', 'null', 'undefined', 'NaN', True, False, 0, 1, -1, 9999999999999999999999999999999, None, '', '', [], {}, 'Bearer ', 'Bearer '] -&gt; status 403 - [20 Aug 2025 10:28]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10:28]
- remove header -&gt; status 403 - [20 Aug 2025 10:28]
- expired token ( &gt; 10 hours after login) -&gt; status 401 - [20 Aug 2025 10:28]</t>
  </si>
  <si>
    <t>Improper logout function</t>
  </si>
  <si>
    <t>Chức năng đăng xuất không có API đăng xuất</t>
  </si>
  <si>
    <t>Added to report
E006</t>
  </si>
  <si>
    <t>Z.15</t>
  </si>
  <si>
    <t>danhy-backend.hoanmy.com:443 /caresbook2/fcm/token  [Đăng nhập] [sent fcm token]</t>
  </si>
  <si>
    <t>Header "Authorization":
- Change value to ['a', 'abc', '123', '0', '1', '-1', 'True', 'False', 'true', 'false', 'None', 'Null', 'none', 'null', 'undefined', 'NaN', True, False, 0, 1, -1, 9999999999999999999999999999999, None, '', '', [], {}, 'Bearer ', 'Bearer '] -&gt; status 403 - [20 Aug 2025 10:27]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10:27]
- remove header -&gt; status 403 - [20 Aug 2025 10:27]
- expired token ( &gt; 10 hours after login) -&gt; status 401 - [20 Aug 2025 10:27]</t>
  </si>
  <si>
    <t>Change data to data of other user:
- ownerId -&gt; vuln</t>
  </si>
  <si>
    <t xml:space="preserve">Change data to data of other user:
- ownerId and token-&gt; vuln
- ownerId -&gt; true -&gt; still getting fcm notifications 
- token -&gt; true -&gt; still getting fcm notifications </t>
  </si>
  <si>
    <t xml:space="preserve"> [Group: Thông báo] [Thông báo]</t>
  </si>
  <si>
    <t>danhy-backend.hoanmy.com:443 /caresbook2/notify/sys [Thông báo] [Thông báo chung]</t>
  </si>
  <si>
    <t>danhy-backend.hoanmy.com:443 /caresbook2/notify/6895a3abd65841414b714eba/list [Thông báo] [Thông báo cá nhân]</t>
  </si>
  <si>
    <t>Header "Authorization":
- Change value to ['a', 'abc', '123', '0', '1', '-1', 'True', 'False', 'true', 'false', 'None', 'Null', 'none', 'null', 'undefined', 'NaN', True, False, 0, 1, -1, 9999999999999999999999999999999, None, '', '', [], {}, 'Bearer ', 'Bearer '] -&gt; status 403 - [20 Aug 2025 11:40]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11:40]
- remove header -&gt; status 403 - [20 Aug 2025 11:40]
- expired token ( &gt; 10 hours after login) -&gt; status 401 - [20 Aug 2025 11:40]</t>
  </si>
  <si>
    <t>Header "Authorization":
- Change value to ['a', 'abc', '123', '0', '1', '-1', 'True', 'False', 'true', 'false', 'None', 'Null', 'none', 'null', 'undefined', 'NaN', True, False, 0, 1, -1, 9999999999999999999999999999999, None, '', '', [], {}, 'Bearer ', 'Bearer '] -&gt; status 403 - [20 Aug 2025 11:41]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-&gt; status 401 - [20 Aug 2025 11:41]
- remove header -&gt; status 403 - [20 Aug 2025 11:41]
- expired token ( &gt; 10 hours after login) -&gt; status 401 - [20 Aug 2025 11:41]</t>
  </si>
  <si>
    <t>Change data to data of other user:
- ownerId in path -&gt; vuln</t>
  </si>
  <si>
    <t xml:space="preserve"> [Group: Hủy chia sẻ hồ sơ y tế các tài khoản đang xem dữ liệu] [Hủy chia sẻ hồ sơ y tế các tài khoản đang xem dữ liệu]</t>
  </si>
  <si>
    <t>danhy-backend.hoanmy.com:443 /caresbook2/auth/requestUnmapOTP  [Hồ sơ &gt; Quản lý chia sẻ hồ sơ &gt; Dừng chia sẻ] [request unmap OTP]</t>
  </si>
  <si>
    <t>danhy-backend.hoanmy.com:443 /caresbook2/auth/verifyUnmapOTP  [Hồ sơ &gt; Quản lý chia sẻ hồ sơ &gt; Dừng chia sẻ &gt; Xác thực OTP] [Verify OTP]</t>
  </si>
  <si>
    <r>
      <t xml:space="preserve">Header "Authorization":
</t>
    </r>
    <r>
      <rPr>
        <sz val="10"/>
        <color rgb="FFFF0000"/>
        <rFont val="Arial"/>
        <family val="2"/>
      </rPr>
      <t>- Change value to ['a', 'abc', '123', '0', '1', '-1', 'True', 'False', 'true', 'false', 'None', 'Null', 'none', 'null', 'undefined', 'NaN', True, False, 0, 1, -1, 9999999999999999999999999999999, None, '', '', [], {}] -&gt; status 200 - [25 Aug 2025 14:25]</t>
    </r>
    <r>
      <rPr>
        <sz val="10"/>
        <color theme="1"/>
        <rFont val="Arial"/>
        <family val="2"/>
      </rPr>
      <t xml:space="preserve">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'Bearer []', 'Bearer {}'] -&gt; status 401 - [25 Aug 2025 14:25]
</t>
    </r>
    <r>
      <rPr>
        <sz val="10"/>
        <color rgb="FFFF0000"/>
        <rFont val="Arial"/>
        <family val="2"/>
      </rPr>
      <t>- remove header -&gt; status 200 - [25 Aug 2025 14:25]</t>
    </r>
    <r>
      <rPr>
        <sz val="10"/>
        <color theme="1"/>
        <rFont val="Arial"/>
        <family val="2"/>
      </rPr>
      <t xml:space="preserve">
- expired token ( &gt; 10 hours after login) -&gt; status 401 - [25 Aug 2025 14:25]</t>
    </r>
  </si>
  <si>
    <t>Added to report
E003</t>
  </si>
  <si>
    <r>
      <t xml:space="preserve">Header "Authorization":
</t>
    </r>
    <r>
      <rPr>
        <sz val="10"/>
        <color rgb="FFFF0000"/>
        <rFont val="Arial"/>
        <family val="2"/>
      </rPr>
      <t>- Change value to ['a', 'abc', '123', '0', '1', '-1', 'True', 'False', 'true', 'false', 'None', 'Null', 'none', 'null', 'undefined', 'NaN', True, False, 0, 1, -1, 9999999999999999999999999999999, None, '', '', [], {}] -&gt; status 200 - [25 Aug 2025 12:10]</t>
    </r>
    <r>
      <rPr>
        <sz val="10"/>
        <color theme="1"/>
        <rFont val="Arial"/>
        <family val="2"/>
      </rPr>
      <t xml:space="preserve">
- Change value to ['Bearer a', 'Bearer abc', 'Bearer 123', 'Bearer 0', 'Bearer 1', 'Bearer -1', 'Bearer True', 'Bearer False', 'Bearer true', 'Bearer false', 'Bearer None', 'Bearer Null', 'Bearer none', 'Bearer null', 'Bearer undefined', 'Bearer NaN', 'Bearer True', 'Bearer False', 'Bearer 0', 'Bearer 1', 'Bearer -1', 'Bearer 9999999999999999999999999999999', 'Bearer None', 'Bearer ', 'Bearer ', 'Bearer []', 'Bearer {}'] -&gt; status 401 - [25 Aug 2025 12:10]
</t>
    </r>
    <r>
      <rPr>
        <sz val="10"/>
        <color rgb="FFFF0000"/>
        <rFont val="Arial"/>
        <family val="2"/>
      </rPr>
      <t>- remove header -&gt; status 200 - [25 Aug 2025 12:10]</t>
    </r>
    <r>
      <rPr>
        <sz val="10"/>
        <color theme="1"/>
        <rFont val="Arial"/>
        <family val="2"/>
      </rPr>
      <t xml:space="preserve">
- expired token ( &gt; 10 hours after login) -&gt; status 401 - [25 Aug 2025 12:10]</t>
    </r>
  </si>
  <si>
    <r>
      <rPr>
        <sz val="10"/>
        <color rgb="FFFF0000"/>
        <rFont val="Arial"/>
        <family val="2"/>
      </rPr>
      <t>Server without delay between requests -&gt; vuln</t>
    </r>
    <r>
      <rPr>
        <sz val="10"/>
        <color theme="1"/>
        <rFont val="Arial"/>
        <family val="2"/>
      </rPr>
      <t xml:space="preserve">
- send many request -&gt; Đạt giới hạn OTP trong ngày</t>
    </r>
  </si>
  <si>
    <t>OTP expire &lt; 90 seconds:
- Burp force OTP -&gt; vuln</t>
  </si>
  <si>
    <t>Param "token":
- Change value to ['a', 'abc', '123', '0', '1', '-1', 'True', 'False', 'true', 'false', 'None', 'Null', 'none', 'null', 'undefined', 'NaN', True, False, 0, 1, -1, 9999999999999999999999999999999, None, '', '', [], {}] -&gt; status 400 - [25 Aug 2025 14:44]
- remove param -&gt; status 400 - [25 Aug 2025 14:44]</t>
  </si>
  <si>
    <t>Session/ Token management</t>
  </si>
  <si>
    <t>no account logout on change password</t>
  </si>
  <si>
    <t>Added to report
E024</t>
  </si>
  <si>
    <t>Z.17</t>
  </si>
  <si>
    <t>Sensitive info in response body</t>
  </si>
  <si>
    <t>Z.18</t>
  </si>
  <si>
    <t>Sensitive info in response header</t>
  </si>
  <si>
    <t>Z.19</t>
  </si>
  <si>
    <t>danhy-backend.hoanmy.com:443 /caresbook2/user/info?ownerId=689419cbbcb0004c754804ea&amp;userId=689419cbbcb0004c754804eb  [Hồ sơ -&gt; Thông tin tài khoản] [user info]</t>
  </si>
  <si>
    <t>Vu</t>
  </si>
  <si>
    <t>- Authorization: removed, empty, invalid singature &gt; not vuln
- Jwt inject: none, jwt_tool &gt; not vuln</t>
  </si>
  <si>
    <t>Idor</t>
  </si>
  <si>
    <t>- token A &gt; ownerId A &gt; userId B &gt; not vuln
- token A &gt; ownerId B &gt; userId A&gt; not vuln
- token A &gt; ownerId B &gt; userId B&gt; not vuln</t>
  </si>
  <si>
    <t>- sqlmap  &gt; not vuln
- blind xss &gt; not vuln
- log4j &gt; not vuln
- ssti &gt; not vuln</t>
  </si>
  <si>
    <t>Fuzzing</t>
  </si>
  <si>
    <t>- method allow: GET, OPTIONS
- ownerId: empty, removed, null, array, &gt; not vuln
- userId: null, invalid, %00 &gt; INTERNAL_SERVER_ERROR
- userId: empty, removed &gt; success&gt; no impact</t>
  </si>
  <si>
    <t>danhy-backend.hoanmy.com:443 /caresbook2/user/relative/list?ownerId=689419cbbcb0004c754804ea  [Hồ sơ -&gt; Thông tin tài khoản] [relative list]</t>
  </si>
  <si>
    <t>- use ownerId of other user &gt; not vuln</t>
  </si>
  <si>
    <t>- method allow: GET, OPTIONS
- ownerId: empty, removed, null, array, &gt; not vuln</t>
  </si>
  <si>
    <t>danhy-backend.hoanmy.com:443 /caresbook2/user/relativeType  [Hồ sơ -&gt; Thông tin tài khoản] [relative type]</t>
  </si>
  <si>
    <t>- hidden header: origin
- origin: must is *.hoanmy.com</t>
  </si>
  <si>
    <t>danhy-backend.hoanmy.com:443 /caresbook2/cskcb/phuongxa/list?id=866  [Cập nhập hồ sơ] [list communes]</t>
  </si>
  <si>
    <t>- sqlmap  &gt; not vuln</t>
  </si>
  <si>
    <t>danhy-backend.hoanmy.com:443 /caresbook2/user/update?ownerId=689419cbbcb0004c754804ea&amp;userId=689419cbbcb0004c754804eb  [Cập nhập hồ sơ] [update profile]</t>
  </si>
  <si>
    <t>- cityid: must int, can be removed, null, empty
- cmnd, diaChi, email, hoTen, maBaoHiemYTe, maGioiTinh, maMoiQuanHe: any string value 
- hidden param: ownerId, id : format in
valid &gt; error, format valid&gt; not replaced 
- ownerId, userId: null true, false, empty removed &gt; not vuln</t>
  </si>
  <si>
    <t>danhy-backend.hoanmy.com:443/caresbook2/user/checkUsernameExist [Cập nhập hồ sơ] [Check username]</t>
  </si>
  <si>
    <t>danhy-backend.hoanmy.com:443/caresbook2/auth/sendChangeUsernameOTP [Cập nhập hồ sơ] [Send OTP (Change username)]</t>
  </si>
  <si>
    <t>- removed token &gt; vuln</t>
  </si>
  <si>
    <t>Reported E003</t>
  </si>
  <si>
    <t>Rate-litmit</t>
  </si>
  <si>
    <t>- not rate limit OTP</t>
  </si>
  <si>
    <t>danhy-backend.hoanmy.com:443/caresbook2/auth/verifyChangeUsernameOTP [Cập nhập hồ sơ] [Verify Change Username]</t>
  </si>
  <si>
    <t>Biz logic</t>
  </si>
  <si>
    <t>- change username exist &gt; not vuln</t>
  </si>
  <si>
    <t>Brute force</t>
  </si>
  <si>
    <t>- Brute force otp &gt; vuln</t>
  </si>
  <si>
    <t>danhy-backend.hoanmy.com:443/caresbook2/cskcb/listDetail [Hồ sơ -&gt; Hồ sơ khám chưa bệnh] [List CSKCB]</t>
  </si>
  <si>
    <t>- method allow GET
- try put, post &gt; not vuln</t>
  </si>
  <si>
    <t>danhy-backend.hoanmy.com:443/caresbook2/user/checkPatient [Hồ sơ -&gt; Hồ sơ khám chưa bệnh] [Check Patient]</t>
  </si>
  <si>
    <t>- userId, ownerId, code: any value
- unitCode: true, false, null, empty, removed &gt; not vuln</t>
  </si>
  <si>
    <t>danhy-backend.hoanmy.com:443/caresbook2/auth/requestOTP [Hồ sơ -&gt; Hồ sơ khám chưa bệnh] [request OTP]</t>
  </si>
  <si>
    <t>V.2</t>
  </si>
  <si>
    <t>- username must match patientId
- username : true, false, null, empty, removed &gt; not vuln
- patientId : true, false, null, empty, removed &gt; not vuln</t>
  </si>
  <si>
    <t xml:space="preserve">- Liên kết hồ sơ y tế với 1 user khác với user hiện tại </t>
  </si>
  <si>
    <t>no impact</t>
  </si>
  <si>
    <t>V.3</t>
  </si>
  <si>
    <t>danhy-backend.hoanmy.com:443/caresbook2/auth/verifiedOTPMPIRequest [Hồ sơ -&gt; Hồ sơ khám chưa bệnh] [Verify OTP]</t>
  </si>
  <si>
    <t>- username: invalid &gt; success &gt; no impact
- patientId, token: true, false, null, empty, removed, invalid &gt; not vuln</t>
  </si>
  <si>
    <t>- use hoTen different from original &gt; success&gt; no impact</t>
  </si>
  <si>
    <t>danhy-backend.hoanmy.com:443/forhis/hskcb/caresbook/getYearsOfExamination [Hồ sơ -&gt; Hồ sơ khám chưa bệnh] [Get Year Of Examination]</t>
  </si>
  <si>
    <t>- mpi: true, false, null, empty, removed, invalid &gt; not vuln</t>
  </si>
  <si>
    <t>danhy-backend.hoanmy.com:443/forhis/hskcb/caresbook/getExaminations [Hồ sơ -&gt; Hồ sơ khám chưa bệnh] [Get Examination]</t>
  </si>
  <si>
    <t>- Don’t need link account to patient &gt; can view examinations details</t>
  </si>
  <si>
    <t>Reported E004</t>
  </si>
  <si>
    <t>V.1</t>
  </si>
  <si>
    <t>fuzzing</t>
  </si>
  <si>
    <t>- mpi: true, false, empty, removed &gt; not vuln
- ownerId: true, false, empty, removed &gt; not vuln
- userId: true, false, empty, removed &gt; not vuln</t>
  </si>
  <si>
    <t>BAC</t>
  </si>
  <si>
    <t>- session A &gt; ownerId A&gt; userId A &gt; mpi B &gt; not vuln
- session A &gt; ownerId A&gt; userId B &gt; mpi B &gt; not vuln
- session A &gt; ownerId B&gt; userId B &gt; mpi B &gt; not vuln
- session A &gt; ownerId B&gt; userId A &gt; mpi B &gt; not vuln</t>
  </si>
  <si>
    <t>danhy-backend.hoanmy.com:443/crm/getDoctorsByHospitalId [Đặt hẹn] [Get Doctors]</t>
  </si>
  <si>
    <t>injection</t>
  </si>
  <si>
    <t>- method allow: POST
- benh_vien_id: manual sql, true, false, null, empty &gt; not vuln</t>
  </si>
  <si>
    <t>danhy-backend.hoanmy.com:443/booking/schedule/79071/003/12 [Đặt hẹn] [Check schedule]</t>
  </si>
  <si>
    <t>- note: /booking/schedule/&lt;id benh vien&gt;/&lt;id chuyen khoa&gt;/&lt;id bac si&gt;?date=2025-08-16</t>
  </si>
  <si>
    <t>danhy-backend.hoanmy.com:443/booking/bookForHis [Đặt hẹn -&gt; Hoàn tất đặt lịch] [Booking ]</t>
  </si>
  <si>
    <t>- sqlmap  &gt; not vuln
- blind xss &gt; not vuln</t>
  </si>
  <si>
    <t xml:space="preserve">- booking limit exceeded &gt; vuln </t>
  </si>
  <si>
    <t>Reported E008</t>
  </si>
  <si>
    <t>V.5</t>
  </si>
  <si>
    <r>
      <t xml:space="preserve">- try add param "bookingStatus" to bypass status &gt; not vuln
- "trangThaiThanhToan":1 &gt; server not check
- "isCBNV":"1" &gt; server not check
- Test SSTI when send email &gt; behavior when have "&lt;%" in name, email revceived will have "%&gt;" at the end of mail &gt; can not exploit more &gt; not vuln
</t>
    </r>
    <r>
      <rPr>
        <b/>
        <sz val="10"/>
        <color theme="1"/>
        <rFont val="Arial"/>
        <family val="2"/>
      </rPr>
      <t>- can booking with time in past &gt; no impact</t>
    </r>
  </si>
  <si>
    <t>- not limit booking lead to spam email, booking full (DOS)</t>
  </si>
  <si>
    <t>Html injection</t>
  </si>
  <si>
    <t>- html injection mail &gt; phishing</t>
  </si>
  <si>
    <t>Reported E002</t>
  </si>
  <si>
    <t>V.9</t>
  </si>
  <si>
    <t>danhy-backend.hoanmy.com:443/booking/689db051e1388140fef663c9/list [Đặt hẹn] [Booking List]</t>
  </si>
  <si>
    <t>danhy-backend.hoanmy.com:443/booking/689db051e1388140fef663c9/info [Đặt hẹn] [Booking details]</t>
  </si>
  <si>
    <t>- use bookId of other user &gt; vuln</t>
  </si>
  <si>
    <t>V.4</t>
  </si>
  <si>
    <t>- bookId: null, empty, removed, true, false &gt; not vuln</t>
  </si>
  <si>
    <t>- sqlmap &gt; not vuln</t>
  </si>
  <si>
    <t>danhy-backend.hoanmy.com:443/booking/update [Đặt hẹn -&gt; Edit] [Update Booking]</t>
  </si>
  <si>
    <t>- update booking after admin accept &gt; not vuln</t>
  </si>
  <si>
    <t>- update booking of other user by change "bookingId" &gt; vuln</t>
  </si>
  <si>
    <t>V.6</t>
  </si>
  <si>
    <t>- update booking cancelled by user &gt; not vuln</t>
  </si>
  <si>
    <t>- update booking cancelled by admin &gt; not vuln</t>
  </si>
  <si>
    <r>
      <t xml:space="preserve">- add param in res to req:
   + trangThaiThanhToan,isCBNV , bookingStatus &gt; not vuln
</t>
    </r>
    <r>
      <rPr>
        <b/>
        <sz val="10"/>
        <color theme="1"/>
        <rFont val="Arial"/>
        <family val="2"/>
      </rPr>
      <t>- crmId: "453762943277/../453762943277" &gt; success &gt; không tìm được impact</t>
    </r>
  </si>
  <si>
    <t>- sqlmap  &gt; not vuln
- blind xss &gt; not vuln
- ssti &gt; not vuln</t>
  </si>
  <si>
    <t>danhy-backend.hoanmy.com:443/booking/689db051e1388140fef663c9/cancel [Đặt hẹn -&gt; Hủy lịch hẹn] [Cancel Booking]</t>
  </si>
  <si>
    <t>- cancel booking after admin accept &gt; vuln</t>
  </si>
  <si>
    <t>Added to report
E009</t>
  </si>
  <si>
    <t>V.7</t>
  </si>
  <si>
    <t>V.8</t>
  </si>
  <si>
    <t>danhy-backend.hoanmy.com:443/forhis/booking/getAppointments [Kết quả khám bệnh] [getAppointments]</t>
  </si>
  <si>
    <t>- mpi: true, false, empty, array &gt; not vuln</t>
  </si>
  <si>
    <t>danhy-backend.hoanmy.com:443/forhis/hskcb/caresbook/getExaminationDetail [Kết quả khám bệnh] [getExaminationDetail]</t>
  </si>
  <si>
    <t>- session A:
 + userId B, ownerId B ,mpi B, khamBenhId B &gt; not vuln
 + userId A, ownerId B ,mpi B, khamBenhId B &gt; not vuln
 + userId A, ownerId A ,mpi B, khamBenhId B &gt; not vuln
 + userId A, ownerId A ,mpi A, khamBenhId B &gt; not vuln</t>
  </si>
  <si>
    <t>- Fuzzing value: true, false, empty, array, removed
  + khamBenhId &gt; not vuln
  + mpi &gt; not vuln 
  + userId &gt; not vuln
  + ownerId &gt; not vuln</t>
  </si>
  <si>
    <t>- if update mpi by api update infor &gt; can view any detail of Examination</t>
  </si>
  <si>
    <t>danhy-backend.hoanmy.com:443/forhis/hskcb/caresbook/getRx [Kết quả khám bệnh &gt; Chi tiết hồ sơ KCB &gt; Đơn thuốc ] [getRx]</t>
  </si>
  <si>
    <t xml:space="preserve">- update mpi by api update infor &gt; any user can view any </t>
  </si>
  <si>
    <t>danhy-backend.hoanmy.com:443/forhis/hskcb/caresbook/getDiagnosticLabSessions [Kết quả khám bệnh &gt; Chi tiết hồ sơ KCB &gt; Xét nghiệm] [getDiagnosticLabSessions]</t>
  </si>
  <si>
    <t>- session A:
 + userId B, ownerId B ,mpi B, tiepNhanId B &gt; not vuln
 + userId A, ownerId B ,mpi B, tiepNhanId B &gt; not vuln
 + userId A, ownerId A ,mpi B, tiepNhanId B &gt; not vuln
 + userId A, ownerId A ,mpi A, tiepNhanId B &gt; not vuln</t>
  </si>
  <si>
    <t>- Fuzzing value: true, false, empty, array, removed
  + tiepNhanId &gt; not vuln
  + mpi &gt; not vuln 
  + userId &gt; not vuln
  + ownerId &gt; not vuln</t>
  </si>
  <si>
    <t>refer V.1</t>
  </si>
  <si>
    <t>danhy-backend.hoanmy.com:443/forhis/hskcb/caresbook/getClinicalSession [Kết quả khám bệnh &gt; Chi tiết hồ sơ KCB &gt; Cận lâm sàng ] [getClinicalSession]</t>
  </si>
  <si>
    <t>danhy-backend.hoanmy.com:443/forhis/hskcb/caresbook/getDiagnosticImageDetail [Kết quả khám bệnh &gt; Chi tiết hồ sơ KCB &gt; Cận lâm sàng ] [getDiagnosticImageDetail]</t>
  </si>
  <si>
    <t>- Fuzzing value: true, false, empty, array, removed
  + clsKetQuaId &gt; not vuln
  + mpi &gt; not vuln 
  + userId &gt; not vuln
  + ownerId &gt; not vuln</t>
  </si>
  <si>
    <t>- session A:
 + userId B, ownerId B ,mpi B, clsKetQuaId B &gt; not vuln
 + userId A, ownerId B ,mpi B, clsKetQuaId B &gt; not vuln
 + userId A, ownerId A ,mpi B, clsKetQuaId B &gt; not vuln
 + userId A, ownerId A ,mpi A, clsKetQuaId B &gt; not vuln</t>
  </si>
  <si>
    <t>danhy-backend.hoanmy.com:443/caresbook2/ratingDoctor/getRatingByKhamBenhId [Hồ sơ khám sức khỏe &gt; Đánh trả trải nghiệm] [getRatingByKhamBenhId]</t>
  </si>
  <si>
    <t>- use khamBenhId of other &gt; vuln</t>
  </si>
  <si>
    <t>V.10</t>
  </si>
  <si>
    <t>danhy-backend.hoanmy.com:443/caresbook2/ratingDoctor/addRating [Hồ sơ khám sức khỏe &gt; Đánh trả trải nghiệm] [addRating]</t>
  </si>
  <si>
    <t>V.11</t>
  </si>
  <si>
    <t>danhy-backend.hoanmy.com:443/caresbook2/feedback/addFeedBack [Góp ý dịch vụ] [Góp ý dịch vụ]</t>
  </si>
  <si>
    <t xml:space="preserve">- method allow : POST
- </t>
  </si>
  <si>
    <t>danhy-backend.hoanmy.com:443/forhis/patient/getListBieuMauYTe [Hồ sơ &gt; Biểu mẫu y tế] [getListBieuMauYTe]</t>
  </si>
  <si>
    <t>- use mpi of other &gt; vuln</t>
  </si>
  <si>
    <t>V.12</t>
  </si>
  <si>
    <t>- method allow GET
- mpi: true, false, null, empty, removed &gt; not vuln
- maCSKCB:  true, false, null, empty, removed &gt; not vuln</t>
  </si>
  <si>
    <t>danhy-backend.hoanmy.com:443/forhis/patient/getPdfBieuMauYTe [Hồ Sơ &gt; Biểu mẫu y tế] [getPdfBieuMauYTe]</t>
  </si>
  <si>
    <t>- SSRF &gt; vuln</t>
  </si>
  <si>
    <t>Added to report
E…</t>
  </si>
  <si>
    <t>V.13</t>
  </si>
  <si>
    <t>danhy-backend.hoanmy.com:443/caresbook2/faq/category [Tiện ích &gt; Các vấn đề thường gặp] [category]</t>
  </si>
  <si>
    <t>danhy-backend.hoanmy.com:443/caresbook2/faq/listquestion [Tiện ích &gt; Các vấn đề thường gặp] [listquestion]</t>
  </si>
  <si>
    <t>danhy-backend.hoanmy.com:443/caresbook2/user/relative/remove/68a2e5bb98ceec1aca3d88ff [Hồ sơ &gt; Hồ sơ người thân &gt; thêm hồ sơ &gt; xóa] [xóa hồ sơ người thân]</t>
  </si>
  <si>
    <t>Son</t>
  </si>
  <si>
    <t>use other id &gt; Vuln</t>
  </si>
  <si>
    <t>S.1</t>
  </si>
  <si>
    <t>danhy-backend.hoanmy.com:443/caresbook2/auth/verifiedOTPMPIRequest [Hồ sơ &gt; Hồ sơ người thân &gt; thêm hồ sơ &gt; liên kết tài khoản] [thêm hồ sơ người thân]</t>
  </si>
  <si>
    <t>sqli - by sqlmap &gt; not Vuln
xss &gt; not vuln
ssti &gt; not vuln</t>
  </si>
  <si>
    <t>danhy-backend.hoanmy.com:443/caresbook2/user/relative/add [Hồ sơ &gt; Hồ sơ người thân &gt; thêm hồ sơ &gt; Nhập liệu] [Thêm hồ sơ người thân thủ công]</t>
  </si>
  <si>
    <t xml:space="preserve">add mpi field &gt; view any user </t>
  </si>
  <si>
    <t>Reported E005</t>
  </si>
  <si>
    <t>S.10</t>
  </si>
  <si>
    <t>remove token &gt; vuln</t>
  </si>
  <si>
    <t>S.2</t>
  </si>
  <si>
    <t>remove all field, invalid value &gt; accept but no impact</t>
  </si>
  <si>
    <t>danhy-backend.hoanmy.com:443/caresbook2/hssk/68a3e809a2bf6530de0a6afa/list [Hồ sơ &gt; Hồ sơ người thân &gt; đặt làm mặc định] [lấy thông tin  hồ sơ người thân]</t>
  </si>
  <si>
    <t>change userId, add another userId &gt; not vuln</t>
  </si>
  <si>
    <t>sqli - by sqlmap &gt; not Vuln
naughty payload, ssti, xss &gt; not vuln</t>
  </si>
  <si>
    <t>danhy-backend.hoanmy.com:443/forhis/hskcb/caresbook/getHealthyPackage [Hồ sơ &gt; hồ sơ khám sức khỏe ] [lấy hồ sơ khám sức khỏe]</t>
  </si>
  <si>
    <t xml:space="preserve">remove header &gt; 403
change value A, 123, 0, True, False, 1, -1 &gt; 401
None algorithm &gt; 401
</t>
  </si>
  <si>
    <t xml:space="preserve">SQLmap &gt; not vuln
</t>
  </si>
  <si>
    <t>User A:
userID B, mpi B, ownerID  A, token A &gt; not vuln
userID A, mpi B, ownerID A, token A &gt; not vuln
userID B, mpi B, ownerID B, token A &gt; not vuln
userID B, mpi B, ownerID A, token B &gt; not vuln</t>
  </si>
  <si>
    <t>danhy-backend.hoanmy.com:443/forhis/hskcb/caresbook/getClinicalListImageDetail [Hồ sơ &gt; hồ sơ khám sức khỏe &gt; chi tiết xét nghiệm &gt; kết quả cận lâm sàng] [lấy list những hình ảnh xét nghiệm]</t>
  </si>
  <si>
    <t>User A:
clsKetQuaIdB, userID B, mpi B, ownerID  A, token A &gt; not vuln
clsKetQuaIdB, userID A, mpi B, ownerID A, token A &gt; not vuln
clsKetQuaIdB, userID B, mpi B, ownerID B, token A &gt; not vuln
clsKetQuaIdB, userID B, mpi B, ownerID A, token B &gt; not vuln</t>
  </si>
  <si>
    <t>danhy-backend.hoanmy.com:443/forhis/hskcb/caresbook/getDiagnosticImageDetail [Hồ sơ &gt; hồ sơ khám sức khỏe &gt; chi tiết xét nghiệm &gt; kết quả cận lâm sàng] [lấy thông tin chi tiết xét nghiệm cận lâm sàng]</t>
  </si>
  <si>
    <t>danhy-backend.hoanmy.com:443/forhis/hskcb/caresbook/getRxPdf [Hồ sơ &gt; hồ sơ khám sức khỏe &gt; chi tiết đơn thuốc &gt; xem đơn thuốc] [lấy toa thuốc]</t>
  </si>
  <si>
    <t>User A:
khamBenhIdB, MaCSKCB_B &gt; success</t>
  </si>
  <si>
    <t>S.5</t>
  </si>
  <si>
    <t>danhy-backend.hoanmy.com:443/forhis/hskcb/caresbook/getClinicalSessionPdf [Hồ sơ &gt; hồ sơ khám sức khỏe &gt; chi tiết xét nghiệm &gt; kết quả cận lâm sàng] [Xem file xét nghiệm lâm sàng]</t>
  </si>
  <si>
    <t>danhy-backend.hoanmy.com:443/forhis/hskcb/caresbook/getExaminationsForKSK [Hồ sơ &gt; hồ sơ khám sức khỏe &gt; chi tiết xét nghiệm &gt; Khám chuyên khoa] [lấy thông tin khám chuyên khoa]</t>
  </si>
  <si>
    <t>SQLmap &gt; not vuln
NoSQLi &gt; not vuln</t>
  </si>
  <si>
    <t>User A:
tiepNhanIdB, benhNhanIdA, hopDongBenhNhanIdA, userID A, mpi A, ownerIDA, tokenA &gt; not vuln
tiepNhanIdA, benhNhanIdB, hopDongBenhNhanIdA, userID A, mpi A, ownerIDA, tokenA &gt; not vuln
tiepNhanIdA, benhNhanIdA, hopDongBenhNhanIdB, userID A, mpi A, ownerIDA, tokenA &gt; not vuln
tiepNhanIdA, benhNhanIdB, hopDongBenhNhanIdB, userID A, mpi A, ownerIDA, tokenA &gt; not vuln
tiepNhanIdB, benhNhanIdB, hopDongBenhNhanIdB, userID A, mpi A, ownerIDA, tokenA &gt; not vuln
tiepNhanIdB, benhNhanIdA, hopDongBenhNhanIdA, userID A, mpi B, ownerIDA, tokenA &gt; not vuln
tiepNhanIdB, benhNhanIdA, hopDongBenhNhanIdA, userID B, mpi B, ownerIDA, tokenA &gt; not vuln
tiepNhanIdB, benhNhanIdA, hopDongBenhNhanIdA, userID B, mpi B, ownerIDB, tokenA &gt; not vuln</t>
  </si>
  <si>
    <t>danhy-backend.hoanmy.com:443/caresbook2/hskcb/getShareProfile [Hồ sơ &gt; quản lý  chia sẻ hồ sơ] [lấy tất cả những tài khoản đang liên kết với hồ sơ]</t>
  </si>
  <si>
    <t>SQLmap &gt; not vuln
NoSQLi &gt; not vuln
ssti &gt; not vuln</t>
  </si>
  <si>
    <t xml:space="preserve">User A:
mpi B &gt; Vuln
</t>
  </si>
  <si>
    <t>S.8</t>
  </si>
  <si>
    <t>mpi: naughty string, array, objection, int &gt; not vuln
userId, OwnerId removed, maCSKCB &gt; not vuln</t>
  </si>
  <si>
    <t>danhy-backend.hoanmy.com:443/forhis/hskcb/caresbook/getDiagnosticLabSessionsWithoutExam [Hồ  sơ &gt; danh sách cận lâm sàng &gt; xét nghiệm] [chi tiết xét nghiệm cận lâm sàng lẻ]</t>
  </si>
  <si>
    <t>User A:
userID B, mpi B, ownerID  A, token A &gt; not vuln
userID B, mpi A, mpi B, ownerID  A, token A &gt; not vuln
userID B, mpi B, mpi A, ownerID  A, token A &gt; not vuln
userID A, mpi B, ownerID A, token A &gt; not vuln
userID B, mpi B, ownerID B, token A &gt; not vuln
userID B, mpi B, ownerID A, token B &gt; not vuln</t>
  </si>
  <si>
    <t>danhy-backend.hoanmy.com:443/forhis/hskcb/caresbook/getClinicalSessionWithoutExam [Hồ  sơ &gt; danh sách cận lâm sàng &gt; kết quả cận lâm sàng] [chi tiết kết quả cận lâm sàng lẻ]</t>
  </si>
  <si>
    <t>Validate Mobsf scan</t>
  </si>
  <si>
    <t>App Transport Security AllowsArbitraryLoads is allowed</t>
  </si>
  <si>
    <t>S.11</t>
  </si>
  <si>
    <t>unpatched Android version Android 5.0-5.0.2, [minSdk=21]</t>
  </si>
  <si>
    <t>S.12</t>
  </si>
  <si>
    <t>danhy-backend.hoanmy.com:443/caresbook2/hssk/68a3e809a2bf6530de0a6afa/info [Hồ sơ &gt; Hồ sơ KCB từ CSYT khác (select a record)] [view detail a record]</t>
  </si>
  <si>
    <t>User A:
userID B,  hososuckhoeIdB, ownerID  A, token A &gt; not vuln
userID A, hososuckhoeIdB, ownerID  A, token A &gt; vuln</t>
  </si>
  <si>
    <t>S.13</t>
  </si>
  <si>
    <t>danhy-backend.hoanmy.com:443/caresbook2/hssk/68a3e809a2bf6530de0a6afa/remove [Hồ sơ &gt; Hồ sơ KCB từ CSYT khác (select a record) &gt; xóa hồ sơ] [delete a record]</t>
  </si>
  <si>
    <t>User A:
userID B,  hsskID B, ownerID  A, token A &gt; not vuln
userID A, hsskID B, ownerID  A, token A &gt; vuln</t>
  </si>
  <si>
    <t>S.14</t>
  </si>
  <si>
    <t>danhy-backend.hoanmy.com:443/caresbook2/hssk/68a3e809a2bf6530de0a6afa/update [Hồ sơ &gt; Hồ sơ KCB từ CSYT khác (select a record) &gt; chỉnh sửa] [Chỉnh sửa hồ sơ KCB từ CSYT khác]</t>
  </si>
  <si>
    <t>User A:
userID B,  hssk{ID B}, ownerID  A, token A &gt; not vuln
userID A, hssk{ID B}, ownerID  A, token A &gt; vuln</t>
  </si>
  <si>
    <t>S.15</t>
  </si>
  <si>
    <t>danhy-backend.hoanmy.com:443/caresbook2/hssk/68a3e809a2bf6530de0a6afa/update [Hồ sơ &gt; Hồ sơ KCB từ CSYT khác &gt; thêm hồ sơ] [thêm hồ sơ  KCB từ CSYT khác]</t>
  </si>
  <si>
    <t>User A:
userID B, ownerID  A, token A &gt; not vuln
userID A, ownerID B, token A &gt; not vuln
userID A, ownerID  A, token B &gt; not vuln
userID A, ownerID  B, token B &gt; not vuln</t>
  </si>
  <si>
    <t>Validate Acu Scan</t>
  </si>
  <si>
    <t>- Misconfigured Access-Control-Allow-Origin Header -&gt; allow subdomain -&gt; not vuln
- (Possible) Cross site scripting -&gt; mobile app have not web view
- Severity "Information" -&gt; not impact</t>
  </si>
  <si>
    <t>Email</t>
  </si>
  <si>
    <t>sđt</t>
  </si>
  <si>
    <t>password</t>
  </si>
  <si>
    <t>Data testing</t>
  </si>
  <si>
    <t>0123456789</t>
  </si>
  <si>
    <t>Tho</t>
  </si>
  <si>
    <t>STT</t>
  </si>
  <si>
    <t>Loại dữ liêu</t>
  </si>
  <si>
    <t>Mã y tế</t>
  </si>
  <si>
    <t>Họ tên</t>
  </si>
  <si>
    <t>Số điện thoại</t>
  </si>
  <si>
    <t>vu.nguyen+test01@techlabcorp.com</t>
  </si>
  <si>
    <t>HMSG - STG</t>
  </si>
  <si>
    <t>Khám bệnh ngoại trú</t>
  </si>
  <si>
    <t>250004203</t>
  </si>
  <si>
    <t>Nguyễn Bảo An</t>
  </si>
  <si>
    <t>0987654321</t>
  </si>
  <si>
    <t>son.nguyen+test01@techlabcorp.com</t>
  </si>
  <si>
    <t>240023793</t>
  </si>
  <si>
    <t>0999999999</t>
  </si>
  <si>
    <t>240447476</t>
  </si>
  <si>
    <t>Bui Duc Tuong</t>
  </si>
  <si>
    <t>0702525471</t>
  </si>
  <si>
    <t>Khám sức khỏe</t>
  </si>
  <si>
    <t>230246613</t>
  </si>
  <si>
    <t>Lê Thành Huân</t>
  </si>
  <si>
    <t>0933574699</t>
  </si>
  <si>
    <t>250024307</t>
  </si>
  <si>
    <t>Lê Minh Hải</t>
  </si>
  <si>
    <t>0562517107</t>
  </si>
  <si>
    <t>HMCL - STG</t>
  </si>
  <si>
    <t>Hồ sơ nội trú có: Toa thuốc ra viện &amp; Giấy ra viện</t>
  </si>
  <si>
    <t>220106179</t>
  </si>
  <si>
    <t>Huỳnh Thị Tiến</t>
  </si>
  <si>
    <t>0397383391</t>
  </si>
  <si>
    <t>250005151</t>
  </si>
  <si>
    <t>DATA 2407 TEST APP DANH Y8</t>
  </si>
  <si>
    <t>0937481621</t>
  </si>
  <si>
    <t>250005329</t>
  </si>
  <si>
    <t>CHANG TEST KB</t>
  </si>
  <si>
    <t>0908655487</t>
  </si>
  <si>
    <t>Cận lâm sàng lẻ</t>
  </si>
  <si>
    <t>250005330</t>
  </si>
  <si>
    <t>NB KHÁM CLS</t>
  </si>
  <si>
    <t>0908200214</t>
  </si>
  <si>
    <t>ksk cá nhân</t>
  </si>
  <si>
    <t>250005332</t>
  </si>
  <si>
    <t>NB KSK CÁ NHÂN</t>
  </si>
  <si>
    <t>Xem toa thuốc ra viện &amp; Phiếu xuất viện</t>
  </si>
  <si>
    <t>250004701</t>
  </si>
  <si>
    <t>Data TesT NỘI TRÚ 0307</t>
  </si>
  <si>
    <t>- Misconfigured Access-Control-Allow-Origin Header -&gt; allow subdomain -&gt; not vuln</t>
  </si>
  <si>
    <t>- (Possible) Cross site scripting -&gt; mobile app have not web view</t>
  </si>
  <si>
    <t>- Severity "Information" -&gt; no impact</t>
  </si>
  <si>
    <t>The screenshot for General information and Technology</t>
  </si>
  <si>
    <t>mail</t>
  </si>
  <si>
    <t>Mail đã được đăng kí</t>
  </si>
  <si>
    <t>phone</t>
  </si>
  <si>
    <t>Số điện thoại đã được đăng kí</t>
  </si>
  <si>
    <t>forgot password</t>
  </si>
  <si>
    <t>Số điện thoại chưa đăng kí</t>
  </si>
  <si>
    <t>Email chưa đăng kí</t>
  </si>
  <si>
    <t>Change password</t>
  </si>
  <si>
    <t>v</t>
  </si>
  <si>
    <t>valid username and invalid password</t>
  </si>
  <si>
    <t>"Lỗi truy cập dịch vụ xác thực"</t>
  </si>
  <si>
    <t>invalid username and invalid password</t>
  </si>
  <si>
    <t>Tài khoản hoặc mật khẩu không chính xác</t>
  </si>
  <si>
    <t>id 68a2f40a98ceec1aca3d898e belong to ownerID 689c042401db817574c8ddcf</t>
  </si>
  <si>
    <t>an authenticated user could remove other family profile</t>
  </si>
  <si>
    <t>Successfully removed</t>
  </si>
  <si>
    <t>The screenshot of test logs</t>
  </si>
  <si>
    <t>The 2 screenshots below show that I use the userId of the other patients not belong to the patient Nguyen Bao An and still could view the Nguyen Bao An ho so suc khoe</t>
  </si>
  <si>
    <t>The screenshow below shows that we successfully remove the record</t>
  </si>
  <si>
    <t>The three screenshots below show that the record of user 68a3e809a2bf6530de0a6afb is unlinked, while the request from user 68b150bae5c50f5bee9e227b is successful and appears in that user’s list</t>
  </si>
  <si>
    <t>bypass 1</t>
  </si>
  <si>
    <t>bypass 2</t>
  </si>
  <si>
    <t>gọi trực tiếp API get data, không cần check pin code</t>
  </si>
  <si>
    <t>The screenshot of endpoints</t>
  </si>
  <si>
    <t xml:space="preserve">POST /caresbook2/fcm/token HTTP/2
Host: danhy-backend.hoanmy.com
Authorization: Bearer eyJhbGciOiJSUzI1NiIsInR5cCIgOiAiSldUIiwia2lkIiA6ICJiNmpqMHBaUGRCdF8xWmJ5YlRYUWgtVFlCczgwYmxjcHc1QURqMmZYeWdZIn0.eyJleHAiOjE3NTU2MjM4NTIsImlhdCI6MTc1NTU4Nzg1MiwianRpIjoib25ydHJvOjQ2Y2QyMGRjLWFlMWEtNDFjZS1iODFjLTZiZTliYzg0MjkzNCIsImlzcyI6Imh0dHBzOi8vZGFuaHktYmFja2VuZC5ob2FubXkuY29tL2tleWNsb2FrL3JlYWxtcy9tb2JpbGUiLCJhdWQiOiJhY2NvdW50Iiwic3ViIjoiY2M4MTRkNDItNTcwMS00MjViLWI1OTQtMTQ1NzQ4MGE1ZjkyIiwidHlwIjoiQmVhcmVyIiwiYXpwIjoiY2FyZWJvb2t2Mi1tYW5hZ2VtZW50Iiwic2lkIjoiYzIzNzZhMDUtNzkyOC00NTI1LTg4ZmEtMmU2YmEzOGRjYjM4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NwoIfbueDh0ZbwH_9wXYdR5rAzZJul-qex2ay7aIqAA17_r9lG_webP1JqE3xMGMfeHPSuCuEv7mKTVPsB6M5YWotImRh5_sM3lXzInxnABU_a6LlvaaUeY8ty-urkfNINB12p5UTEiK8q2FrRWR9RbthGdhB7OKXoTJOAl6VVA2AdEkObCadzK5ujX53pIOe_UwzRXozyX9oAssQZOm18wtVJhGfEohmRjxRBhFAUPIcO_HL7Griq21kn0XInGO8XiKOlLHVE2_N_LggdXsDqA3dbGPMmF5crZ0FHTdsGwlJFrSuWjpaDq5fGfwCEkwoszqW3YhsRCY3L1OC4rn6g
Content-Type: application/json
Content-Length: 191
Connection: Keep-Alive
Accept-Encoding: gzip, deflate, br
User-Agent: okhttp/4.9.2
{"token":"foBu3edATgC7uHk2zks2yg:APA91bEO5TuX4sEr9WOSOzY6o0BhFdZ1tUPHa4x827dsz3J1pc44626oiYakAp1IBpayK38o4QwEr4dQL9dSSrLYQUVs0R1dPvOWkd4u9oy47JbTIlwD1V4","ownerId":"6895a3abd65841414b714eba"} </t>
  </si>
  <si>
    <t xml:space="preserve">HTTP/2 200 OK
Date: Fri, 15 Aug 2025 07:37:38 GMT
Content-Type: application/json
Cf-Ray: 96f7071cecafdd45-HKG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397
X-Kong-Proxy-Latency: 0
Via: kong/2.8.5
Cf-Cache-Status: DYNAMIC
Strict-Transport-Security: max-age=15552000; includeSubDomains; preload
Speculation-Rules: "/cdn-cgi/speculation"
Server: cloudflare
Alt-Svc: h3=":443"; ma=86400
{"chieuCao":{"id":"689edff598ceec1aca3d73d3","category":1,"curTime":1755242460000,"value":"188","extValue":null,"ownerId":"6895a3abd65841414b714ebb","status":null,"urlFile":null,"fileId":null},"spo2":{"id":"689ee1b397a7256f22101e80","category":14,"curTime":1755242880000,"value":"70","extValue":null,"ownerId":"6895a3abd65841414b714ebb","status":null,"urlFile":null,"fileId":null},"nhietDo":{"id":"689ee18498ceec1aca3d73d4","category":4,"curTime":1755242820000,"value":"20","extValue":null,"ownerId":"6895a3abd65841414b714ebb","status":null,"urlFile":null,"fileId":null},"nhipTim":{"id":"689ee1e797a7256f22101e81","category":5,"curTime":1755242940000,"value":"100","extValue":null,"ownerId":"6895a3abd65841414b714ebb","status":null,"urlFile":null,"fileId":null},"Rh":{"id":"689ee3bd97a7256f22101e82","category":15,"curTime":1755243453110,"value":"Tôi không biết","extValue":null,"ownerId":"6895a3abd65841414b714ebb","status":"false","urlFile":null,"fileId":null},"bmiIndex":{"id":null,"category":2,"curTime":1755242460000,"value":"16.4","extValue":"","ownerId":"6895a3abd65841414b714ebb","status":"false","urlFile":null,"fileId":null},"huyetAp":{"id":"689ee14797a7256f22101e7f","category":3,"curTime":1755242760000,"value":"100|100","extValue":null,"ownerId":"6895a3abd65841414b714ebb","status":null,"urlFile":null,"fileId":null},"nhomMau":{"id":"689ee23798ceec1aca3d73d5","category":13,"curTime":1755243063521,"value":"AB","extValue":null,"ownerId":"6895a3abd65841414b714ebb","status":"false","urlFile":"/share/proxy/alfresco-noauth/api/internal/shared/node/w8_tyvezQCiaVn50lrA5Ug/content","fileId":"f5961b30-1554-4f63-b79b-750b2e911373"},"canNang":{"id":"689eded098ceec1aca3d73d1","category":0,"curTime":1755242160000,"value":"58","extValue":null,"ownerId":"6895a3abd65841414b714ebb","status":null,"urlFile":null,"fileId":null}} </t>
  </si>
  <si>
    <t xml:space="preserve">GET /caresbook2/hsskcn/getbenhsu?userId=6895a3abd65841414b714ebb&amp;ownerId=6895a3abd65841414b714eba&amp;cat=11 HTTP/2
Host: danhy-backend.hoanmy.com
Content-Type: application/json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
Connection: Keep-Alive
Accept-Encoding: gzip, deflate, br
User-Agent: okhttp/4.9.2
 </t>
  </si>
  <si>
    <t>POST /caresbook2/hssk/68a3e809a2bf6530de0a6afa/update?userId=68a3e809a2bf6530de0a6afb HTTP/1.1
authorization: Bearer eyJhbGciOiJSUzI1NiIsInR5cCIgOiAiSldUIiwia2lkIiA6ICJiNmpqMHBaUGRCdF8xWmJ5YlRYUWgtVFlCczgwYmxjcHc1QURqMmZYeWdZIn0.eyJleHAiOjE3NTY0Nzg3MzAsImlhdCI6MTc1NjQ0MjczMCwianRpIjoib25ydHJvOjgyZTliMGM1LTBkOGEtNGMyNC04ZDEyLWI1NGFiODA0YThmNCIsImlzcyI6Imh0dHBzOi8vZGFuaHktYmFja2VuZC5ob2FubXkuY29tL2tleWNsb2FrL3JlYWxtcy9tb2JpbGUiLCJhdWQiOiJhY2NvdW50Iiwic3ViIjoiNmZiYTU4YTctNjg1Zi00Yjc4LWI3MWMtOGViZGZiZmNkMDFkIiwidHlwIjoiQmVhcmVyIiwiYXpwIjoiY2FyZWJvb2t2Mi1tYW5hZ2VtZW50Iiwic2lkIjoiNzkwYmM5YjEtY2VmNi00MTNkLWJlODMtNGM5NTFiOGFjMTZi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I7N1vzciLK7c4HtOvoNnfX1wuNDtkD1OIRnWaGZnSEyrQK-90OCFvVuzWTQ9TUkmdXOlYtI4tsdocKR7EEwg7I7xE5zyagFuP_a0vO3F1zeDYU7YI5T0LBIL72F_YiGwF0ArcnC0t_mr6asKhpAzoN848JEylq8lArDMaGmo_0QqSbdOUQdUiSrTodWJCYbZNl28TptHgEYYpS-fvCmmBnB6BonezByF2IyeWgasT-88gcb6zqooEnssOcuu_sUTWXbIqrlWFh5JljDR4C5PI2LBcQPNP3p3fYvf0qYCfkwTtzxEGjs64-uHCHKVyyhtluj5c9GHrDc4aBiVdaqIlg
Content-Type: application/json
Content-Length: 617556
Host: danhy-backend.hoanmy.com
Connection: keep-alive
Accept-Encoding: gzip, deflate, br
User-Agent: okhttp/4.9.2
{"hssk":{"tenbacsi":"A","tenphongkham":"A","note":"A","category":"TOATHUOC","id":"","ngay":1756400400000,"ngaytaikham":1756425600000},"photo":[],"docs":[{"createTime":"","name":"","size":462905,"src":"","type":"application/pdf","id":"wz49BTn86dkRTwMMxCqy","url":"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t>
  </si>
  <si>
    <t xml:space="preserve">POST /caresbook2/auth/login HTTP/2
Host: danhy-backend.hoanmy.com
Content-Type: application/json
Content-Length: 71
Accept-Encoding: gzip, deflate, br
User-Agent: okhttp/4.9.2
{"username":"0123456789","password":"Abcd@1234","platform":"220333QAG"}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</si>
</sst>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
  </numFmts>
  <fonts count="35" x14ac:knownFonts="1">
    <font>
      <sz val="10"/>
      <color theme="1"/>
      <name val="Arial"/>
      <family val="2"/>
    </font>
    <font>
      <sz val="11"/>
      <color theme="1"/>
      <name val="Calibri"/>
      <family val="2"/>
      <scheme val="minor"/>
    </font>
    <font>
      <sz val="10"/>
      <color theme="1"/>
      <name val="Arial"/>
      <family val="2"/>
    </font>
    <font>
      <b/>
      <sz val="10"/>
      <color theme="1"/>
      <name val="Arial"/>
      <family val="2"/>
    </font>
    <font>
      <u/>
      <sz val="10"/>
      <color theme="10"/>
      <name val="Arial"/>
      <family val="2"/>
    </font>
    <font>
      <sz val="8"/>
      <name val="Arial"/>
      <family val="2"/>
    </font>
    <font>
      <b/>
      <i/>
      <sz val="10"/>
      <color theme="1"/>
      <name val="Arial"/>
      <family val="2"/>
    </font>
    <font>
      <b/>
      <sz val="10"/>
      <color theme="0"/>
      <name val="Arial"/>
      <family val="2"/>
    </font>
    <font>
      <sz val="10"/>
      <color theme="0"/>
      <name val="Arial"/>
      <family val="2"/>
    </font>
    <font>
      <i/>
      <sz val="10"/>
      <color theme="1"/>
      <name val="Arial"/>
      <family val="2"/>
    </font>
    <font>
      <sz val="8"/>
      <color theme="0"/>
      <name val="Arial"/>
      <family val="2"/>
    </font>
    <font>
      <b/>
      <sz val="8"/>
      <color theme="0"/>
      <name val="Arial"/>
      <family val="2"/>
    </font>
    <font>
      <sz val="10"/>
      <name val="Arial"/>
      <family val="2"/>
    </font>
    <font>
      <b/>
      <i/>
      <sz val="10"/>
      <name val="Arial"/>
      <family val="2"/>
    </font>
    <font>
      <b/>
      <i/>
      <sz val="10"/>
      <color rgb="FFFF0000"/>
      <name val="Arial"/>
      <family val="2"/>
    </font>
    <font>
      <b/>
      <i/>
      <sz val="10"/>
      <color theme="0"/>
      <name val="Arial"/>
      <family val="2"/>
    </font>
    <font>
      <sz val="10"/>
      <color theme="0" tint="-0.34998626667073579"/>
      <name val="Arial"/>
      <family val="2"/>
    </font>
    <font>
      <b/>
      <sz val="10"/>
      <color rgb="FF0070C0"/>
      <name val="Arial"/>
      <family val="2"/>
    </font>
    <font>
      <sz val="8"/>
      <color theme="1"/>
      <name val="Arial"/>
      <family val="2"/>
    </font>
    <font>
      <b/>
      <sz val="10"/>
      <name val="Arial"/>
      <family val="2"/>
    </font>
    <font>
      <i/>
      <sz val="10"/>
      <color rgb="FF0070C0"/>
      <name val="Arial"/>
      <family val="2"/>
    </font>
    <font>
      <sz val="9"/>
      <color theme="1"/>
      <name val="Arial"/>
      <family val="2"/>
    </font>
    <font>
      <b/>
      <sz val="9"/>
      <color theme="1"/>
      <name val="Arial"/>
      <family val="2"/>
    </font>
    <font>
      <b/>
      <i/>
      <sz val="9"/>
      <color theme="1"/>
      <name val="Arial"/>
      <family val="2"/>
    </font>
    <font>
      <sz val="7.5"/>
      <color theme="1"/>
      <name val="Arial"/>
      <family val="2"/>
    </font>
    <font>
      <b/>
      <u/>
      <sz val="10"/>
      <color theme="1" tint="4.9989318521683403E-2"/>
      <name val="Arial"/>
      <family val="2"/>
    </font>
    <font>
      <sz val="10"/>
      <color theme="1" tint="4.9989318521683403E-2"/>
      <name val="Arial"/>
      <family val="2"/>
    </font>
    <font>
      <b/>
      <sz val="10"/>
      <color theme="1" tint="4.9989318521683403E-2"/>
      <name val="Arial"/>
      <family val="2"/>
    </font>
    <font>
      <sz val="9"/>
      <color theme="0" tint="-0.499984740745262"/>
      <name val="Arial"/>
      <family val="2"/>
    </font>
    <font>
      <b/>
      <sz val="10"/>
      <color theme="1"/>
      <name val="Times New Roman"/>
      <family val="1"/>
    </font>
    <font>
      <sz val="10"/>
      <color theme="1"/>
      <name val="Times New Roman"/>
      <family val="1"/>
    </font>
    <font>
      <sz val="10"/>
      <color rgb="FFFF0000"/>
      <name val="Arial"/>
      <family val="2"/>
    </font>
    <font>
      <b/>
      <sz val="10"/>
      <color rgb="FFFF0000"/>
      <name val="Arial"/>
      <family val="2"/>
    </font>
    <font>
      <sz val="10"/>
      <color theme="1"/>
      <name val="Arial"/>
      <family val="2"/>
      <charset val="163"/>
    </font>
    <font>
      <b/>
      <sz val="16"/>
      <color theme="1"/>
      <name val="Arial"/>
      <family val="2"/>
    </font>
  </fonts>
  <fills count="36">
    <fill>
      <patternFill patternType="none"/>
    </fill>
    <fill>
      <patternFill patternType="gray125"/>
    </fill>
    <fill>
      <patternFill patternType="solid">
        <fgColor theme="4" tint="0.39997558519241921"/>
        <bgColor indexed="65"/>
      </patternFill>
    </fill>
    <fill>
      <patternFill patternType="solid">
        <fgColor theme="8" tint="0.39997558519241921"/>
        <bgColor indexed="65"/>
      </patternFill>
    </fill>
    <fill>
      <patternFill patternType="solid">
        <fgColor theme="5" tint="0.39997558519241921"/>
        <bgColor indexed="64"/>
      </patternFill>
    </fill>
    <fill>
      <patternFill patternType="solid">
        <fgColor rgb="FF0070C0"/>
        <bgColor indexed="64"/>
      </patternFill>
    </fill>
    <fill>
      <patternFill patternType="solid">
        <fgColor theme="4" tint="0.79998168889431442"/>
        <bgColor indexed="64"/>
      </patternFill>
    </fill>
    <fill>
      <patternFill patternType="solid">
        <fgColor theme="0" tint="-0.14999847407452621"/>
        <bgColor indexed="64"/>
      </patternFill>
    </fill>
    <fill>
      <patternFill patternType="solid">
        <fgColor theme="0"/>
        <bgColor indexed="64"/>
      </patternFill>
    </fill>
    <fill>
      <patternFill patternType="solid">
        <fgColor rgb="FFFFC000"/>
        <bgColor indexed="64"/>
      </patternFill>
    </fill>
    <fill>
      <patternFill patternType="solid">
        <fgColor theme="0" tint="-0.34998626667073579"/>
        <bgColor indexed="64"/>
      </patternFill>
    </fill>
    <fill>
      <patternFill patternType="solid">
        <fgColor theme="5" tint="0.59999389629810485"/>
        <bgColor indexed="64"/>
      </patternFill>
    </fill>
    <fill>
      <patternFill patternType="solid">
        <fgColor rgb="FFFFFF00"/>
        <bgColor indexed="64"/>
      </patternFill>
    </fill>
    <fill>
      <patternFill patternType="solid">
        <fgColor rgb="FFFF0000"/>
        <bgColor indexed="64"/>
      </patternFill>
    </fill>
    <fill>
      <patternFill patternType="solid">
        <fgColor theme="1" tint="4.9989318521683403E-2"/>
        <bgColor indexed="64"/>
      </patternFill>
    </fill>
    <fill>
      <patternFill patternType="solid">
        <fgColor rgb="FF00B0F0"/>
        <bgColor indexed="64"/>
      </patternFill>
    </fill>
    <fill>
      <patternFill patternType="solid">
        <fgColor theme="0" tint="-4.9989318521683403E-2"/>
        <bgColor indexed="64"/>
      </patternFill>
    </fill>
    <fill>
      <patternFill patternType="solid">
        <fgColor theme="8" tint="0.39997558519241921"/>
        <bgColor indexed="64"/>
      </patternFill>
    </fill>
    <fill>
      <patternFill patternType="solid">
        <fgColor theme="8" tint="-0.499984740745262"/>
        <bgColor indexed="64"/>
      </patternFill>
    </fill>
    <fill>
      <patternFill patternType="solid">
        <fgColor theme="9" tint="0.39997558519241921"/>
        <bgColor indexed="64"/>
      </patternFill>
    </fill>
    <fill>
      <patternFill patternType="solid">
        <fgColor theme="7" tint="-0.249977111117893"/>
        <bgColor indexed="64"/>
      </patternFill>
    </fill>
    <fill>
      <patternFill patternType="solid">
        <fgColor theme="5" tint="0.79998168889431442"/>
        <bgColor indexed="64"/>
      </patternFill>
    </fill>
    <fill>
      <patternFill patternType="solid">
        <fgColor rgb="FFFF66FF"/>
        <bgColor indexed="64"/>
      </patternFill>
    </fill>
    <fill>
      <patternFill patternType="solid">
        <fgColor rgb="FF00B050"/>
        <bgColor indexed="64"/>
      </patternFill>
    </fill>
    <fill>
      <patternFill patternType="solid">
        <fgColor theme="3" tint="0.79998168889431442"/>
        <bgColor indexed="64"/>
      </patternFill>
    </fill>
    <fill>
      <patternFill patternType="solid">
        <fgColor rgb="FFFFCD69"/>
        <bgColor indexed="64"/>
      </patternFill>
    </fill>
    <fill>
      <patternFill patternType="solid">
        <fgColor theme="7" tint="0.39997558519241921"/>
        <bgColor indexed="64"/>
      </patternFill>
    </fill>
    <fill>
      <patternFill patternType="solid">
        <fgColor theme="9" tint="-0.249977111117893"/>
        <bgColor indexed="64"/>
      </patternFill>
    </fill>
    <fill>
      <patternFill patternType="solid">
        <fgColor rgb="FFFD641F"/>
        <bgColor indexed="64"/>
      </patternFill>
    </fill>
    <fill>
      <patternFill patternType="solid">
        <fgColor theme="8"/>
        <bgColor indexed="64"/>
      </patternFill>
    </fill>
    <fill>
      <patternFill patternType="solid">
        <fgColor theme="0" tint="-0.499984740745262"/>
        <bgColor indexed="64"/>
      </patternFill>
    </fill>
    <fill>
      <patternFill patternType="solid">
        <fgColor theme="2" tint="-0.249977111117893"/>
        <bgColor indexed="64"/>
      </patternFill>
    </fill>
    <fill>
      <patternFill patternType="solid">
        <fgColor rgb="FF92D050"/>
        <bgColor indexed="64"/>
      </patternFill>
    </fill>
    <fill>
      <patternFill patternType="solid">
        <fgColor theme="2" tint="-0.499984740745262"/>
        <bgColor indexed="64"/>
      </patternFill>
    </fill>
    <fill>
      <patternFill patternType="solid">
        <fgColor theme="0" tint="-0.249977111117893"/>
        <bgColor indexed="64"/>
      </patternFill>
    </fill>
    <fill>
      <patternFill patternType="solid">
        <fgColor theme="8" tint="-0.249977111117893"/>
        <bgColor indexed="64"/>
      </patternFill>
    </fill>
  </fills>
  <borders count="2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medium">
        <color theme="0"/>
      </left>
      <right/>
      <top style="medium">
        <color theme="0"/>
      </top>
      <bottom style="medium">
        <color theme="0"/>
      </bottom>
      <diagonal/>
    </border>
    <border>
      <left/>
      <right/>
      <top style="medium">
        <color theme="0"/>
      </top>
      <bottom style="medium">
        <color theme="0"/>
      </bottom>
      <diagonal/>
    </border>
    <border>
      <left/>
      <right style="medium">
        <color theme="0"/>
      </right>
      <top style="medium">
        <color theme="0"/>
      </top>
      <bottom style="medium">
        <color theme="0"/>
      </bottom>
      <diagonal/>
    </border>
    <border>
      <left style="thin">
        <color indexed="64"/>
      </left>
      <right style="thin">
        <color indexed="64"/>
      </right>
      <top/>
      <bottom style="thin">
        <color indexed="64"/>
      </bottom>
      <diagonal/>
    </border>
    <border>
      <left/>
      <right style="thin">
        <color indexed="64"/>
      </right>
      <top/>
      <bottom/>
      <diagonal/>
    </border>
    <border>
      <left style="thin">
        <color indexed="64"/>
      </left>
      <right style="thin">
        <color indexed="64"/>
      </right>
      <top/>
      <bottom/>
      <diagonal/>
    </border>
    <border>
      <left style="thin">
        <color indexed="64"/>
      </left>
      <right/>
      <top/>
      <bottom/>
      <diagonal/>
    </border>
    <border>
      <left style="medium">
        <color rgb="FF0070C0"/>
      </left>
      <right/>
      <top style="medium">
        <color rgb="FF0070C0"/>
      </top>
      <bottom style="medium">
        <color rgb="FF0070C0"/>
      </bottom>
      <diagonal/>
    </border>
    <border>
      <left/>
      <right/>
      <top style="medium">
        <color rgb="FF0070C0"/>
      </top>
      <bottom style="medium">
        <color rgb="FF0070C0"/>
      </bottom>
      <diagonal/>
    </border>
    <border>
      <left/>
      <right style="medium">
        <color rgb="FF0070C0"/>
      </right>
      <top style="medium">
        <color rgb="FF0070C0"/>
      </top>
      <bottom style="medium">
        <color rgb="FF0070C0"/>
      </bottom>
      <diagonal/>
    </border>
    <border>
      <left style="thin">
        <color indexed="64"/>
      </left>
      <right style="thin">
        <color indexed="64"/>
      </right>
      <top style="thin">
        <color indexed="64"/>
      </top>
      <bottom/>
      <diagonal/>
    </border>
    <border>
      <left style="thick">
        <color indexed="64"/>
      </left>
      <right style="thin">
        <color indexed="64"/>
      </right>
      <top style="thin">
        <color indexed="64"/>
      </top>
      <bottom style="thin">
        <color indexed="64"/>
      </bottom>
      <diagonal/>
    </border>
    <border>
      <left style="medium">
        <color theme="0"/>
      </left>
      <right/>
      <top/>
      <bottom/>
      <diagonal/>
    </border>
    <border>
      <left style="thin">
        <color indexed="64"/>
      </left>
      <right/>
      <top style="thin">
        <color indexed="64"/>
      </top>
      <bottom/>
      <diagonal/>
    </border>
    <border>
      <left style="thin">
        <color indexed="64"/>
      </left>
      <right/>
      <top/>
      <bottom style="thin">
        <color indexed="64"/>
      </bottom>
      <diagonal/>
    </border>
  </borders>
  <cellStyleXfs count="6">
    <xf numFmtId="0" fontId="0" fillId="0" borderId="0"/>
    <xf numFmtId="0" fontId="2" fillId="2" borderId="0" applyNumberFormat="0" applyBorder="0" applyAlignment="0" applyProtection="0"/>
    <xf numFmtId="0" fontId="2" fillId="3" borderId="0" applyNumberFormat="0" applyBorder="0" applyAlignment="0" applyProtection="0"/>
    <xf numFmtId="0" fontId="4" fillId="0" borderId="0" applyNumberFormat="0" applyFill="0" applyBorder="0" applyAlignment="0" applyProtection="0"/>
    <xf numFmtId="0" fontId="2" fillId="0" borderId="0"/>
    <xf numFmtId="0" fontId="1" fillId="0" borderId="0"/>
  </cellStyleXfs>
  <cellXfs count="234">
    <xf numFmtId="0" fontId="0" fillId="0" borderId="0" xfId="0"/>
    <xf numFmtId="0" fontId="4" fillId="0" borderId="0" xfId="3"/>
    <xf numFmtId="0" fontId="0" fillId="0" borderId="0" xfId="0" applyAlignment="1">
      <alignment horizontal="left" vertical="top"/>
    </xf>
    <xf numFmtId="0" fontId="4" fillId="6" borderId="1" xfId="3" applyFill="1" applyBorder="1" applyAlignment="1">
      <alignment horizontal="left" vertical="top" wrapText="1"/>
    </xf>
    <xf numFmtId="0" fontId="0" fillId="7" borderId="1" xfId="0" applyFill="1" applyBorder="1" applyAlignment="1">
      <alignment horizontal="left" vertical="top" wrapText="1"/>
    </xf>
    <xf numFmtId="0" fontId="0" fillId="0" borderId="0" xfId="0" applyAlignment="1">
      <alignment horizontal="left" vertical="top" wrapText="1"/>
    </xf>
    <xf numFmtId="0" fontId="0" fillId="8" borderId="1" xfId="0" applyFill="1" applyBorder="1" applyAlignment="1">
      <alignment horizontal="left" vertical="top" wrapText="1"/>
    </xf>
    <xf numFmtId="0" fontId="0" fillId="0" borderId="1" xfId="0" applyBorder="1"/>
    <xf numFmtId="0" fontId="0" fillId="10" borderId="0" xfId="0" applyFill="1"/>
    <xf numFmtId="0" fontId="0" fillId="0" borderId="1" xfId="0" applyBorder="1" applyAlignment="1">
      <alignment horizontal="left" vertical="top"/>
    </xf>
    <xf numFmtId="0" fontId="0" fillId="10" borderId="0" xfId="0" applyFill="1" applyAlignment="1">
      <alignment horizontal="left" vertical="top"/>
    </xf>
    <xf numFmtId="0" fontId="0" fillId="10" borderId="0" xfId="0" applyFill="1" applyAlignment="1">
      <alignment horizontal="left" vertical="top" wrapText="1"/>
    </xf>
    <xf numFmtId="0" fontId="10" fillId="10" borderId="0" xfId="0" applyFont="1" applyFill="1" applyAlignment="1">
      <alignment horizontal="center" vertical="center" wrapText="1"/>
    </xf>
    <xf numFmtId="0" fontId="8" fillId="10" borderId="0" xfId="0" applyFont="1" applyFill="1" applyAlignment="1">
      <alignment horizontal="center" vertical="center" wrapText="1"/>
    </xf>
    <xf numFmtId="0" fontId="8" fillId="10" borderId="0" xfId="0" applyFont="1" applyFill="1" applyAlignment="1">
      <alignment horizontal="center" vertical="center"/>
    </xf>
    <xf numFmtId="0" fontId="0" fillId="7" borderId="1" xfId="0" applyFill="1" applyBorder="1" applyAlignment="1">
      <alignment horizontal="left" vertical="top"/>
    </xf>
    <xf numFmtId="0" fontId="7" fillId="5" borderId="5" xfId="0" applyFont="1" applyFill="1" applyBorder="1" applyAlignment="1">
      <alignment horizontal="left" wrapText="1" indent="1"/>
    </xf>
    <xf numFmtId="0" fontId="7" fillId="5" borderId="5" xfId="0" applyFont="1" applyFill="1" applyBorder="1" applyAlignment="1">
      <alignment horizontal="left" indent="1"/>
    </xf>
    <xf numFmtId="0" fontId="3" fillId="4" borderId="8" xfId="2" applyFont="1" applyFill="1" applyBorder="1" applyAlignment="1">
      <alignment horizontal="left" vertical="top" wrapText="1"/>
    </xf>
    <xf numFmtId="0" fontId="8" fillId="5" borderId="6" xfId="0" applyFont="1" applyFill="1" applyBorder="1" applyAlignment="1">
      <alignment horizontal="left" indent="1"/>
    </xf>
    <xf numFmtId="0" fontId="8" fillId="5" borderId="7" xfId="0" applyFont="1" applyFill="1" applyBorder="1" applyAlignment="1">
      <alignment horizontal="left" indent="1"/>
    </xf>
    <xf numFmtId="0" fontId="16" fillId="10" borderId="0" xfId="0" applyFont="1" applyFill="1" applyAlignment="1">
      <alignment horizontal="left" vertical="top"/>
    </xf>
    <xf numFmtId="0" fontId="10" fillId="10" borderId="0" xfId="0" applyFont="1" applyFill="1" applyAlignment="1">
      <alignment horizontal="right" vertical="center"/>
    </xf>
    <xf numFmtId="0" fontId="0" fillId="10" borderId="0" xfId="0" applyFill="1" applyAlignment="1">
      <alignment horizontal="center" vertical="top"/>
    </xf>
    <xf numFmtId="0" fontId="16" fillId="10" borderId="0" xfId="0" applyFont="1" applyFill="1" applyAlignment="1">
      <alignment horizontal="center" vertical="top"/>
    </xf>
    <xf numFmtId="0" fontId="17" fillId="4" borderId="1" xfId="2" applyFont="1" applyFill="1" applyBorder="1" applyAlignment="1">
      <alignment horizontal="center" vertical="top" wrapText="1"/>
    </xf>
    <xf numFmtId="0" fontId="18" fillId="7" borderId="1" xfId="0" applyFont="1" applyFill="1" applyBorder="1" applyAlignment="1">
      <alignment horizontal="left" vertical="top" wrapText="1"/>
    </xf>
    <xf numFmtId="0" fontId="0" fillId="8" borderId="2" xfId="0" applyFill="1" applyBorder="1" applyAlignment="1">
      <alignment horizontal="center" vertical="top" wrapText="1"/>
    </xf>
    <xf numFmtId="0" fontId="12" fillId="8" borderId="1" xfId="0" applyFont="1" applyFill="1" applyBorder="1" applyAlignment="1">
      <alignment horizontal="left" vertical="top"/>
    </xf>
    <xf numFmtId="0" fontId="3" fillId="8" borderId="1" xfId="0" applyFont="1" applyFill="1" applyBorder="1" applyAlignment="1">
      <alignment horizontal="left" vertical="top" wrapText="1"/>
    </xf>
    <xf numFmtId="0" fontId="18" fillId="8" borderId="1" xfId="0" applyFont="1" applyFill="1" applyBorder="1" applyAlignment="1">
      <alignment horizontal="left" vertical="top" wrapText="1"/>
    </xf>
    <xf numFmtId="0" fontId="0" fillId="5" borderId="6" xfId="0" applyFill="1" applyBorder="1" applyAlignment="1">
      <alignment horizontal="left" vertical="center" indent="1"/>
    </xf>
    <xf numFmtId="0" fontId="15" fillId="5" borderId="5" xfId="0" applyFont="1" applyFill="1" applyBorder="1" applyAlignment="1">
      <alignment horizontal="left" vertical="center"/>
    </xf>
    <xf numFmtId="0" fontId="18" fillId="7" borderId="2" xfId="0" applyFont="1" applyFill="1" applyBorder="1" applyAlignment="1">
      <alignment horizontal="left" vertical="top" wrapText="1"/>
    </xf>
    <xf numFmtId="0" fontId="3" fillId="4" borderId="1" xfId="2" applyFont="1" applyFill="1" applyBorder="1" applyAlignment="1">
      <alignment horizontal="center" vertical="top" wrapText="1"/>
    </xf>
    <xf numFmtId="0" fontId="3" fillId="4" borderId="9" xfId="1" applyFont="1" applyFill="1" applyBorder="1"/>
    <xf numFmtId="0" fontId="0" fillId="0" borderId="9" xfId="0" applyBorder="1"/>
    <xf numFmtId="0" fontId="3" fillId="4" borderId="11" xfId="1" applyFont="1" applyFill="1" applyBorder="1"/>
    <xf numFmtId="0" fontId="0" fillId="0" borderId="11" xfId="0" applyBorder="1"/>
    <xf numFmtId="0" fontId="3" fillId="4" borderId="10" xfId="1" applyFont="1" applyFill="1" applyBorder="1"/>
    <xf numFmtId="0" fontId="0" fillId="0" borderId="10" xfId="0" applyBorder="1"/>
    <xf numFmtId="0" fontId="21" fillId="14" borderId="1" xfId="4" applyFont="1" applyFill="1" applyBorder="1" applyAlignment="1">
      <alignment horizontal="left" vertical="top"/>
    </xf>
    <xf numFmtId="0" fontId="21" fillId="0" borderId="1" xfId="4" applyFont="1" applyBorder="1" applyAlignment="1">
      <alignment horizontal="left" vertical="top"/>
    </xf>
    <xf numFmtId="0" fontId="21" fillId="0" borderId="1" xfId="4" applyFont="1" applyBorder="1" applyAlignment="1">
      <alignment horizontal="center" vertical="center"/>
    </xf>
    <xf numFmtId="0" fontId="0" fillId="5" borderId="6" xfId="0" applyFill="1" applyBorder="1" applyAlignment="1">
      <alignment horizontal="left" vertical="center" wrapText="1"/>
    </xf>
    <xf numFmtId="0" fontId="8" fillId="5" borderId="7" xfId="0" applyFont="1" applyFill="1" applyBorder="1" applyAlignment="1">
      <alignment horizontal="left" wrapText="1"/>
    </xf>
    <xf numFmtId="0" fontId="22" fillId="4" borderId="1" xfId="4" applyFont="1" applyFill="1" applyBorder="1" applyAlignment="1">
      <alignment horizontal="left" vertical="top" wrapText="1"/>
    </xf>
    <xf numFmtId="0" fontId="0" fillId="0" borderId="0" xfId="0" applyAlignment="1">
      <alignment wrapText="1"/>
    </xf>
    <xf numFmtId="164" fontId="22" fillId="17" borderId="1" xfId="4" applyNumberFormat="1" applyFont="1" applyFill="1" applyBorder="1" applyAlignment="1">
      <alignment horizontal="left" vertical="top"/>
    </xf>
    <xf numFmtId="0" fontId="8" fillId="18" borderId="0" xfId="0" applyFont="1" applyFill="1" applyAlignment="1">
      <alignment horizontal="left" vertical="top"/>
    </xf>
    <xf numFmtId="0" fontId="21" fillId="19" borderId="1" xfId="4" applyFont="1" applyFill="1" applyBorder="1" applyAlignment="1">
      <alignment horizontal="center" vertical="center" wrapText="1"/>
    </xf>
    <xf numFmtId="0" fontId="21" fillId="17" borderId="1" xfId="4" applyFont="1" applyFill="1" applyBorder="1" applyAlignment="1">
      <alignment horizontal="center" vertical="center" wrapText="1"/>
    </xf>
    <xf numFmtId="0" fontId="21" fillId="21" borderId="1" xfId="4" applyFont="1" applyFill="1" applyBorder="1" applyAlignment="1">
      <alignment horizontal="center" vertical="center" wrapText="1"/>
    </xf>
    <xf numFmtId="164" fontId="22" fillId="15" borderId="1" xfId="4" applyNumberFormat="1" applyFont="1" applyFill="1" applyBorder="1" applyAlignment="1">
      <alignment horizontal="left" vertical="top"/>
    </xf>
    <xf numFmtId="0" fontId="0" fillId="15" borderId="0" xfId="0" applyFill="1" applyAlignment="1">
      <alignment wrapText="1"/>
    </xf>
    <xf numFmtId="0" fontId="2" fillId="0" borderId="1" xfId="4" applyBorder="1" applyAlignment="1">
      <alignment vertical="top" wrapText="1"/>
    </xf>
    <xf numFmtId="0" fontId="2" fillId="8" borderId="1" xfId="4" applyFill="1" applyBorder="1" applyAlignment="1">
      <alignment horizontal="left" vertical="top" wrapText="1"/>
    </xf>
    <xf numFmtId="0" fontId="2" fillId="8" borderId="1" xfId="5" applyFont="1" applyFill="1" applyBorder="1" applyAlignment="1">
      <alignment vertical="top" wrapText="1"/>
    </xf>
    <xf numFmtId="0" fontId="21" fillId="22" borderId="1" xfId="0" applyFont="1" applyFill="1" applyBorder="1" applyAlignment="1">
      <alignment horizontal="center" vertical="center" wrapText="1"/>
    </xf>
    <xf numFmtId="0" fontId="21" fillId="20" borderId="1" xfId="0" applyFont="1" applyFill="1" applyBorder="1" applyAlignment="1">
      <alignment horizontal="center" vertical="center" wrapText="1"/>
    </xf>
    <xf numFmtId="0" fontId="0" fillId="10" borderId="0" xfId="0" applyFill="1" applyAlignment="1">
      <alignment horizontal="center" vertical="center" wrapText="1"/>
    </xf>
    <xf numFmtId="0" fontId="19" fillId="13" borderId="1" xfId="0" applyFont="1" applyFill="1" applyBorder="1" applyAlignment="1">
      <alignment horizontal="center" vertical="center"/>
    </xf>
    <xf numFmtId="0" fontId="19" fillId="12" borderId="1" xfId="0" applyFont="1" applyFill="1" applyBorder="1" applyAlignment="1">
      <alignment horizontal="center" vertical="center" wrapText="1"/>
    </xf>
    <xf numFmtId="0" fontId="23" fillId="15" borderId="0" xfId="4" applyFont="1" applyFill="1" applyAlignment="1">
      <alignment horizontal="left" vertical="center" indent="1"/>
    </xf>
    <xf numFmtId="0" fontId="24" fillId="10" borderId="0" xfId="0" applyFont="1" applyFill="1"/>
    <xf numFmtId="0" fontId="24" fillId="0" borderId="0" xfId="0" applyFont="1" applyAlignment="1">
      <alignment horizontal="left" vertical="top"/>
    </xf>
    <xf numFmtId="0" fontId="24" fillId="10" borderId="0" xfId="0" applyFont="1" applyFill="1" applyAlignment="1">
      <alignment horizontal="left" vertical="top"/>
    </xf>
    <xf numFmtId="0" fontId="24" fillId="10" borderId="0" xfId="0" applyFont="1" applyFill="1" applyAlignment="1">
      <alignment horizontal="center" vertical="center"/>
    </xf>
    <xf numFmtId="0" fontId="24" fillId="10" borderId="0" xfId="0" applyFont="1" applyFill="1" applyAlignment="1">
      <alignment horizontal="center" vertical="top"/>
    </xf>
    <xf numFmtId="0" fontId="3" fillId="24" borderId="1" xfId="2" applyFont="1" applyFill="1" applyBorder="1" applyAlignment="1">
      <alignment horizontal="center" vertical="top" wrapText="1"/>
    </xf>
    <xf numFmtId="0" fontId="17" fillId="24" borderId="1" xfId="2" applyFont="1" applyFill="1" applyBorder="1" applyAlignment="1">
      <alignment horizontal="right" vertical="top" wrapText="1"/>
    </xf>
    <xf numFmtId="0" fontId="14" fillId="10" borderId="0" xfId="0" applyFont="1" applyFill="1"/>
    <xf numFmtId="0" fontId="14" fillId="10" borderId="0" xfId="0" applyFont="1" applyFill="1" applyAlignment="1">
      <alignment horizontal="left" vertical="top"/>
    </xf>
    <xf numFmtId="0" fontId="19" fillId="23" borderId="1" xfId="0" applyFont="1" applyFill="1" applyBorder="1" applyAlignment="1">
      <alignment horizontal="center" vertical="center" wrapText="1"/>
    </xf>
    <xf numFmtId="0" fontId="19" fillId="10" borderId="1" xfId="0" applyFont="1" applyFill="1" applyBorder="1" applyAlignment="1">
      <alignment horizontal="center" vertical="center" wrapText="1"/>
    </xf>
    <xf numFmtId="0" fontId="3" fillId="4" borderId="16" xfId="2" applyFont="1" applyFill="1" applyBorder="1" applyAlignment="1">
      <alignment horizontal="center" vertical="top" wrapText="1"/>
    </xf>
    <xf numFmtId="0" fontId="0" fillId="8" borderId="16" xfId="0" applyFill="1" applyBorder="1" applyAlignment="1">
      <alignment horizontal="left" vertical="top" wrapText="1"/>
    </xf>
    <xf numFmtId="0" fontId="0" fillId="10" borderId="0" xfId="0" applyFill="1" applyAlignment="1">
      <alignment wrapText="1"/>
    </xf>
    <xf numFmtId="0" fontId="8" fillId="5" borderId="6" xfId="0" applyFont="1" applyFill="1" applyBorder="1" applyAlignment="1">
      <alignment horizontal="left" wrapText="1"/>
    </xf>
    <xf numFmtId="0" fontId="3" fillId="0" borderId="1" xfId="0" applyFont="1" applyBorder="1" applyAlignment="1">
      <alignment vertical="top" wrapText="1"/>
    </xf>
    <xf numFmtId="0" fontId="0" fillId="0" borderId="1" xfId="0" applyBorder="1" applyAlignment="1">
      <alignment horizontal="left" vertical="top" wrapText="1" indent="2"/>
    </xf>
    <xf numFmtId="0" fontId="7" fillId="5" borderId="5" xfId="0" applyFont="1" applyFill="1" applyBorder="1" applyAlignment="1">
      <alignment horizontal="left" vertical="center" indent="1"/>
    </xf>
    <xf numFmtId="0" fontId="11" fillId="10" borderId="0" xfId="0" applyFont="1" applyFill="1" applyAlignment="1">
      <alignment horizontal="left" vertical="center"/>
    </xf>
    <xf numFmtId="0" fontId="0" fillId="8" borderId="2" xfId="0" applyFill="1" applyBorder="1" applyAlignment="1">
      <alignment horizontal="left" vertical="top" wrapText="1"/>
    </xf>
    <xf numFmtId="0" fontId="12" fillId="8" borderId="1" xfId="0" applyFont="1" applyFill="1" applyBorder="1" applyAlignment="1">
      <alignment horizontal="left" vertical="top" wrapText="1"/>
    </xf>
    <xf numFmtId="0" fontId="12" fillId="8" borderId="16" xfId="0" applyFont="1" applyFill="1" applyBorder="1" applyAlignment="1">
      <alignment horizontal="left" vertical="top" wrapText="1"/>
    </xf>
    <xf numFmtId="0" fontId="19" fillId="8" borderId="1" xfId="0" applyFont="1" applyFill="1" applyBorder="1" applyAlignment="1">
      <alignment horizontal="left" vertical="top" wrapText="1"/>
    </xf>
    <xf numFmtId="0" fontId="5" fillId="8" borderId="1" xfId="0" applyFont="1" applyFill="1" applyBorder="1" applyAlignment="1">
      <alignment horizontal="left" vertical="top" wrapText="1"/>
    </xf>
    <xf numFmtId="0" fontId="3" fillId="10" borderId="0" xfId="0" applyFont="1" applyFill="1"/>
    <xf numFmtId="0" fontId="7" fillId="5" borderId="7" xfId="0" applyFont="1" applyFill="1" applyBorder="1" applyAlignment="1">
      <alignment horizontal="left" indent="1"/>
    </xf>
    <xf numFmtId="0" fontId="11" fillId="10" borderId="0" xfId="0" applyFont="1" applyFill="1" applyAlignment="1">
      <alignment horizontal="right" vertical="center"/>
    </xf>
    <xf numFmtId="0" fontId="19" fillId="8" borderId="1" xfId="0" applyFont="1" applyFill="1" applyBorder="1" applyAlignment="1">
      <alignment horizontal="left" vertical="top"/>
    </xf>
    <xf numFmtId="0" fontId="3" fillId="10" borderId="0" xfId="0" applyFont="1" applyFill="1" applyAlignment="1">
      <alignment horizontal="left" vertical="top"/>
    </xf>
    <xf numFmtId="0" fontId="3" fillId="0" borderId="0" xfId="0" applyFont="1" applyAlignment="1">
      <alignment horizontal="left" vertical="top"/>
    </xf>
    <xf numFmtId="0" fontId="25" fillId="25" borderId="12" xfId="0" applyFont="1" applyFill="1" applyBorder="1"/>
    <xf numFmtId="0" fontId="26" fillId="25" borderId="13" xfId="0" applyFont="1" applyFill="1" applyBorder="1"/>
    <xf numFmtId="0" fontId="26" fillId="25" borderId="14" xfId="0" applyFont="1" applyFill="1" applyBorder="1"/>
    <xf numFmtId="0" fontId="4" fillId="6" borderId="2" xfId="3" applyFill="1" applyBorder="1" applyAlignment="1">
      <alignment horizontal="left" vertical="top" wrapText="1"/>
    </xf>
    <xf numFmtId="0" fontId="0" fillId="0" borderId="0" xfId="0" applyAlignment="1">
      <alignment horizontal="center" vertical="center"/>
    </xf>
    <xf numFmtId="0" fontId="0" fillId="0" borderId="0" xfId="0" applyAlignment="1">
      <alignment horizontal="center" vertical="top"/>
    </xf>
    <xf numFmtId="0" fontId="21" fillId="11" borderId="1" xfId="4" applyFont="1" applyFill="1" applyBorder="1" applyAlignment="1">
      <alignment horizontal="center" vertical="center" wrapText="1"/>
    </xf>
    <xf numFmtId="0" fontId="21" fillId="26" borderId="1" xfId="4" applyFont="1" applyFill="1" applyBorder="1" applyAlignment="1">
      <alignment horizontal="center" vertical="center" wrapText="1"/>
    </xf>
    <xf numFmtId="0" fontId="19" fillId="9" borderId="1" xfId="0" applyFont="1" applyFill="1" applyBorder="1" applyAlignment="1">
      <alignment horizontal="center" vertical="center"/>
    </xf>
    <xf numFmtId="0" fontId="21" fillId="27" borderId="1" xfId="4" applyFont="1" applyFill="1" applyBorder="1" applyAlignment="1">
      <alignment horizontal="center" vertical="center" wrapText="1"/>
    </xf>
    <xf numFmtId="0" fontId="21" fillId="28" borderId="1" xfId="4" applyFont="1" applyFill="1" applyBorder="1" applyAlignment="1">
      <alignment horizontal="center" vertical="center" wrapText="1"/>
    </xf>
    <xf numFmtId="0" fontId="21" fillId="10" borderId="0" xfId="0" applyFont="1" applyFill="1" applyAlignment="1">
      <alignment horizontal="center" vertical="center"/>
    </xf>
    <xf numFmtId="0" fontId="21" fillId="0" borderId="0" xfId="0" applyFont="1"/>
    <xf numFmtId="0" fontId="22" fillId="16" borderId="0" xfId="0" applyFont="1" applyFill="1" applyAlignment="1">
      <alignment horizontal="center" vertical="center"/>
    </xf>
    <xf numFmtId="0" fontId="0" fillId="15" borderId="0" xfId="0" applyFill="1" applyAlignment="1">
      <alignment horizontal="center" vertical="center" wrapText="1"/>
    </xf>
    <xf numFmtId="0" fontId="28" fillId="10" borderId="0" xfId="0" applyFont="1" applyFill="1" applyAlignment="1">
      <alignment horizontal="left" vertical="top"/>
    </xf>
    <xf numFmtId="0" fontId="3" fillId="16" borderId="0" xfId="4" applyFont="1" applyFill="1" applyAlignment="1">
      <alignment horizontal="center" vertical="center"/>
    </xf>
    <xf numFmtId="0" fontId="29" fillId="29" borderId="1" xfId="0" applyFont="1" applyFill="1" applyBorder="1" applyAlignment="1">
      <alignment horizontal="center" vertical="center"/>
    </xf>
    <xf numFmtId="0" fontId="30" fillId="0" borderId="1" xfId="0" applyFont="1" applyBorder="1"/>
    <xf numFmtId="0" fontId="30" fillId="0" borderId="1" xfId="0" quotePrefix="1" applyFont="1" applyBorder="1"/>
    <xf numFmtId="0" fontId="0" fillId="30" borderId="1" xfId="0" applyFill="1" applyBorder="1" applyAlignment="1">
      <alignment horizontal="left" vertical="top"/>
    </xf>
    <xf numFmtId="0" fontId="0" fillId="30" borderId="1" xfId="0" applyFill="1" applyBorder="1" applyAlignment="1">
      <alignment horizontal="center" vertical="center"/>
    </xf>
    <xf numFmtId="0" fontId="24" fillId="30" borderId="0" xfId="0" applyFont="1" applyFill="1"/>
    <xf numFmtId="0" fontId="18" fillId="30" borderId="1" xfId="0" applyFont="1" applyFill="1" applyBorder="1" applyAlignment="1">
      <alignment horizontal="left" vertical="top" wrapText="1"/>
    </xf>
    <xf numFmtId="0" fontId="0" fillId="30" borderId="1" xfId="0" applyFill="1" applyBorder="1" applyAlignment="1">
      <alignment horizontal="left" vertical="top" wrapText="1"/>
    </xf>
    <xf numFmtId="0" fontId="19" fillId="30" borderId="1" xfId="0" applyFont="1" applyFill="1" applyBorder="1" applyAlignment="1">
      <alignment horizontal="left" vertical="top"/>
    </xf>
    <xf numFmtId="0" fontId="0" fillId="30" borderId="2" xfId="0" applyFill="1" applyBorder="1" applyAlignment="1">
      <alignment horizontal="center" vertical="top" wrapText="1"/>
    </xf>
    <xf numFmtId="0" fontId="18" fillId="30" borderId="2" xfId="0" applyFont="1" applyFill="1" applyBorder="1" applyAlignment="1">
      <alignment horizontal="left" vertical="top" wrapText="1"/>
    </xf>
    <xf numFmtId="0" fontId="0" fillId="30" borderId="16" xfId="0" applyFill="1" applyBorder="1" applyAlignment="1">
      <alignment horizontal="left" vertical="top" wrapText="1"/>
    </xf>
    <xf numFmtId="0" fontId="3" fillId="30" borderId="1" xfId="0" applyFont="1" applyFill="1" applyBorder="1" applyAlignment="1">
      <alignment horizontal="left" vertical="top" wrapText="1"/>
    </xf>
    <xf numFmtId="0" fontId="4" fillId="30" borderId="1" xfId="3" applyFill="1" applyBorder="1" applyAlignment="1">
      <alignment horizontal="left" vertical="top" wrapText="1"/>
    </xf>
    <xf numFmtId="0" fontId="0" fillId="30" borderId="0" xfId="0" applyFill="1" applyAlignment="1">
      <alignment horizontal="left" vertical="top"/>
    </xf>
    <xf numFmtId="0" fontId="24" fillId="5" borderId="0" xfId="0" applyFont="1" applyFill="1" applyAlignment="1">
      <alignment horizontal="left" vertical="top"/>
    </xf>
    <xf numFmtId="0" fontId="0" fillId="5" borderId="1" xfId="0" applyFill="1" applyBorder="1" applyAlignment="1">
      <alignment horizontal="left" vertical="top" wrapText="1"/>
    </xf>
    <xf numFmtId="0" fontId="0" fillId="5" borderId="1" xfId="0" applyFill="1" applyBorder="1" applyAlignment="1">
      <alignment horizontal="left" vertical="top"/>
    </xf>
    <xf numFmtId="0" fontId="16" fillId="5" borderId="0" xfId="0" applyFont="1" applyFill="1" applyAlignment="1">
      <alignment horizontal="left" vertical="top"/>
    </xf>
    <xf numFmtId="0" fontId="4" fillId="5" borderId="2" xfId="3" applyFill="1" applyBorder="1" applyAlignment="1">
      <alignment horizontal="left" vertical="top" wrapText="1"/>
    </xf>
    <xf numFmtId="0" fontId="0" fillId="5" borderId="0" xfId="0" applyFill="1" applyAlignment="1">
      <alignment horizontal="left" vertical="top"/>
    </xf>
    <xf numFmtId="0" fontId="0" fillId="8" borderId="1" xfId="0" quotePrefix="1" applyFill="1" applyBorder="1" applyAlignment="1">
      <alignment horizontal="left" vertical="top" wrapText="1"/>
    </xf>
    <xf numFmtId="0" fontId="0" fillId="23" borderId="1" xfId="0" applyFill="1" applyBorder="1" applyAlignment="1">
      <alignment horizontal="center" vertical="center"/>
    </xf>
    <xf numFmtId="0" fontId="24" fillId="31" borderId="0" xfId="0" applyFont="1" applyFill="1"/>
    <xf numFmtId="0" fontId="18" fillId="31" borderId="1" xfId="0" applyFont="1" applyFill="1" applyBorder="1" applyAlignment="1">
      <alignment horizontal="left" vertical="top" wrapText="1"/>
    </xf>
    <xf numFmtId="0" fontId="0" fillId="31" borderId="1" xfId="0" applyFill="1" applyBorder="1" applyAlignment="1">
      <alignment horizontal="left" vertical="top" wrapText="1"/>
    </xf>
    <xf numFmtId="0" fontId="19" fillId="31" borderId="1" xfId="0" applyFont="1" applyFill="1" applyBorder="1" applyAlignment="1">
      <alignment horizontal="left" vertical="top"/>
    </xf>
    <xf numFmtId="0" fontId="0" fillId="31" borderId="2" xfId="0" applyFill="1" applyBorder="1" applyAlignment="1">
      <alignment horizontal="center" vertical="top" wrapText="1"/>
    </xf>
    <xf numFmtId="0" fontId="18" fillId="31" borderId="2" xfId="0" applyFont="1" applyFill="1" applyBorder="1" applyAlignment="1">
      <alignment horizontal="left" vertical="top" wrapText="1"/>
    </xf>
    <xf numFmtId="0" fontId="0" fillId="31" borderId="16" xfId="0" applyFill="1" applyBorder="1" applyAlignment="1">
      <alignment horizontal="left" vertical="top" wrapText="1"/>
    </xf>
    <xf numFmtId="0" fontId="3" fillId="31" borderId="1" xfId="0" applyFont="1" applyFill="1" applyBorder="1" applyAlignment="1">
      <alignment horizontal="left" vertical="top" wrapText="1"/>
    </xf>
    <xf numFmtId="0" fontId="4" fillId="31" borderId="1" xfId="3" applyFill="1" applyBorder="1" applyAlignment="1">
      <alignment horizontal="left" vertical="top" wrapText="1"/>
    </xf>
    <xf numFmtId="0" fontId="0" fillId="31" borderId="0" xfId="0" applyFill="1" applyAlignment="1">
      <alignment horizontal="left" vertical="top"/>
    </xf>
    <xf numFmtId="0" fontId="0" fillId="31" borderId="1" xfId="0" applyFill="1" applyBorder="1" applyAlignment="1">
      <alignment horizontal="left" vertical="top"/>
    </xf>
    <xf numFmtId="0" fontId="0" fillId="0" borderId="1" xfId="0" quotePrefix="1" applyBorder="1"/>
    <xf numFmtId="0" fontId="0" fillId="32" borderId="1" xfId="0" applyFill="1" applyBorder="1"/>
    <xf numFmtId="0" fontId="0" fillId="15" borderId="1" xfId="0" applyFill="1" applyBorder="1"/>
    <xf numFmtId="0" fontId="0" fillId="13" borderId="1" xfId="0" applyFill="1" applyBorder="1" applyAlignment="1">
      <alignment horizontal="center" vertical="center"/>
    </xf>
    <xf numFmtId="0" fontId="0" fillId="0" borderId="0" xfId="0" quotePrefix="1" applyAlignment="1">
      <alignment horizontal="left" vertical="top" wrapText="1"/>
    </xf>
    <xf numFmtId="0" fontId="0" fillId="8" borderId="1" xfId="5" applyFont="1" applyFill="1" applyBorder="1" applyAlignment="1">
      <alignment vertical="top" wrapText="1"/>
    </xf>
    <xf numFmtId="0" fontId="0" fillId="8" borderId="1" xfId="4" applyFont="1" applyFill="1" applyBorder="1" applyAlignment="1">
      <alignment horizontal="left" vertical="top" wrapText="1"/>
    </xf>
    <xf numFmtId="0" fontId="4" fillId="0" borderId="1" xfId="3" applyBorder="1"/>
    <xf numFmtId="0" fontId="33" fillId="0" borderId="1" xfId="0" applyFont="1" applyBorder="1"/>
    <xf numFmtId="0" fontId="0" fillId="33" borderId="1" xfId="0" applyFill="1" applyBorder="1" applyAlignment="1">
      <alignment horizontal="left" vertical="top"/>
    </xf>
    <xf numFmtId="0" fontId="24" fillId="34" borderId="0" xfId="0" applyFont="1" applyFill="1"/>
    <xf numFmtId="0" fontId="18" fillId="34" borderId="1" xfId="0" applyFont="1" applyFill="1" applyBorder="1" applyAlignment="1">
      <alignment horizontal="left" vertical="top" wrapText="1"/>
    </xf>
    <xf numFmtId="0" fontId="0" fillId="34" borderId="1" xfId="0" applyFill="1" applyBorder="1" applyAlignment="1">
      <alignment horizontal="left" vertical="top" wrapText="1"/>
    </xf>
    <xf numFmtId="0" fontId="19" fillId="34" borderId="1" xfId="0" applyFont="1" applyFill="1" applyBorder="1" applyAlignment="1">
      <alignment horizontal="left" vertical="top"/>
    </xf>
    <xf numFmtId="0" fontId="0" fillId="34" borderId="2" xfId="0" applyFill="1" applyBorder="1" applyAlignment="1">
      <alignment horizontal="center" vertical="top" wrapText="1"/>
    </xf>
    <xf numFmtId="0" fontId="18" fillId="34" borderId="2" xfId="0" applyFont="1" applyFill="1" applyBorder="1" applyAlignment="1">
      <alignment horizontal="left" vertical="top" wrapText="1"/>
    </xf>
    <xf numFmtId="0" fontId="0" fillId="34" borderId="16" xfId="0" applyFill="1" applyBorder="1" applyAlignment="1">
      <alignment horizontal="left" vertical="top" wrapText="1"/>
    </xf>
    <xf numFmtId="0" fontId="3" fillId="34" borderId="1" xfId="0" applyFont="1" applyFill="1" applyBorder="1" applyAlignment="1">
      <alignment horizontal="left" vertical="top" wrapText="1"/>
    </xf>
    <xf numFmtId="0" fontId="4" fillId="34" borderId="1" xfId="3" applyFill="1" applyBorder="1" applyAlignment="1">
      <alignment horizontal="left" vertical="top" wrapText="1"/>
    </xf>
    <xf numFmtId="0" fontId="0" fillId="34" borderId="0" xfId="0" applyFill="1" applyAlignment="1">
      <alignment horizontal="left" vertical="top"/>
    </xf>
    <xf numFmtId="0" fontId="0" fillId="34" borderId="1" xfId="0" applyFill="1" applyBorder="1" applyAlignment="1">
      <alignment horizontal="left" vertical="top"/>
    </xf>
    <xf numFmtId="0" fontId="24" fillId="35" borderId="0" xfId="0" applyFont="1" applyFill="1"/>
    <xf numFmtId="0" fontId="18" fillId="35" borderId="1" xfId="0" applyFont="1" applyFill="1" applyBorder="1" applyAlignment="1">
      <alignment horizontal="left" vertical="top" wrapText="1"/>
    </xf>
    <xf numFmtId="0" fontId="0" fillId="35" borderId="1" xfId="0" applyFill="1" applyBorder="1" applyAlignment="1">
      <alignment horizontal="left" vertical="top" wrapText="1"/>
    </xf>
    <xf numFmtId="0" fontId="19" fillId="35" borderId="1" xfId="0" applyFont="1" applyFill="1" applyBorder="1" applyAlignment="1">
      <alignment horizontal="left" vertical="top"/>
    </xf>
    <xf numFmtId="0" fontId="0" fillId="35" borderId="2" xfId="0" applyFill="1" applyBorder="1" applyAlignment="1">
      <alignment horizontal="center" vertical="top" wrapText="1"/>
    </xf>
    <xf numFmtId="0" fontId="18" fillId="35" borderId="2" xfId="0" applyFont="1" applyFill="1" applyBorder="1" applyAlignment="1">
      <alignment horizontal="left" vertical="top" wrapText="1"/>
    </xf>
    <xf numFmtId="0" fontId="0" fillId="35" borderId="16" xfId="0" applyFill="1" applyBorder="1" applyAlignment="1">
      <alignment horizontal="left" vertical="top" wrapText="1"/>
    </xf>
    <xf numFmtId="0" fontId="3" fillId="35" borderId="1" xfId="0" applyFont="1" applyFill="1" applyBorder="1" applyAlignment="1">
      <alignment horizontal="left" vertical="top" wrapText="1"/>
    </xf>
    <xf numFmtId="0" fontId="4" fillId="35" borderId="1" xfId="3" applyFill="1" applyBorder="1" applyAlignment="1">
      <alignment horizontal="left" vertical="top" wrapText="1"/>
    </xf>
    <xf numFmtId="0" fontId="0" fillId="35" borderId="0" xfId="0" applyFill="1" applyAlignment="1">
      <alignment horizontal="left" vertical="top"/>
    </xf>
    <xf numFmtId="0" fontId="0" fillId="35" borderId="1" xfId="0" applyFill="1" applyBorder="1" applyAlignment="1">
      <alignment horizontal="left" vertical="top"/>
    </xf>
    <xf numFmtId="0" fontId="0" fillId="13" borderId="1" xfId="0" quotePrefix="1" applyFill="1" applyBorder="1"/>
    <xf numFmtId="0" fontId="0" fillId="8" borderId="1" xfId="0" quotePrefix="1" applyFill="1" applyBorder="1"/>
    <xf numFmtId="0" fontId="3" fillId="9" borderId="1" xfId="0" applyFont="1" applyFill="1" applyBorder="1" applyAlignment="1">
      <alignment horizontal="center" vertical="center" wrapText="1"/>
    </xf>
    <xf numFmtId="0" fontId="34" fillId="9" borderId="1" xfId="0" applyFont="1" applyFill="1" applyBorder="1" applyAlignment="1">
      <alignment horizontal="left" vertical="top" wrapText="1"/>
    </xf>
    <xf numFmtId="0" fontId="0" fillId="8" borderId="15" xfId="0" applyFill="1" applyBorder="1" applyAlignment="1">
      <alignment horizontal="left" vertical="top" wrapText="1"/>
    </xf>
    <xf numFmtId="0" fontId="0" fillId="7" borderId="15" xfId="0" applyFill="1" applyBorder="1" applyAlignment="1">
      <alignment horizontal="left" vertical="top"/>
    </xf>
    <xf numFmtId="0" fontId="0" fillId="8" borderId="15" xfId="0" quotePrefix="1" applyFill="1" applyBorder="1" applyAlignment="1">
      <alignment horizontal="left" vertical="top" wrapText="1"/>
    </xf>
    <xf numFmtId="0" fontId="4" fillId="6" borderId="18" xfId="3" applyFill="1" applyBorder="1" applyAlignment="1">
      <alignment horizontal="left" vertical="top" wrapText="1"/>
    </xf>
    <xf numFmtId="0" fontId="0" fillId="8" borderId="8" xfId="0" applyFill="1" applyBorder="1" applyAlignment="1">
      <alignment horizontal="left" vertical="top" wrapText="1"/>
    </xf>
    <xf numFmtId="0" fontId="0" fillId="7" borderId="8" xfId="0" applyFill="1" applyBorder="1" applyAlignment="1">
      <alignment horizontal="left" vertical="top"/>
    </xf>
    <xf numFmtId="0" fontId="0" fillId="8" borderId="8" xfId="0" quotePrefix="1" applyFill="1" applyBorder="1" applyAlignment="1">
      <alignment horizontal="left" vertical="top" wrapText="1"/>
    </xf>
    <xf numFmtId="0" fontId="4" fillId="6" borderId="19" xfId="3" applyFill="1" applyBorder="1" applyAlignment="1">
      <alignment horizontal="left" vertical="top" wrapText="1"/>
    </xf>
    <xf numFmtId="0" fontId="24" fillId="10" borderId="1" xfId="0" applyFont="1" applyFill="1" applyBorder="1" applyAlignment="1">
      <alignment horizontal="left" vertical="top"/>
    </xf>
    <xf numFmtId="0" fontId="16" fillId="10" borderId="1" xfId="0" applyFont="1" applyFill="1" applyBorder="1" applyAlignment="1">
      <alignment horizontal="left" vertical="top"/>
    </xf>
    <xf numFmtId="0" fontId="0" fillId="0" borderId="1" xfId="0" applyBorder="1" applyAlignment="1">
      <alignment horizontal="left" vertical="top" wrapText="1"/>
    </xf>
    <xf numFmtId="0" fontId="0" fillId="10" borderId="1" xfId="0" applyFill="1" applyBorder="1" applyAlignment="1">
      <alignment horizontal="left" vertical="top"/>
    </xf>
    <xf numFmtId="0" fontId="4" fillId="6" borderId="4" xfId="3" applyFill="1" applyBorder="1" applyAlignment="1">
      <alignment horizontal="left" vertical="top" wrapText="1"/>
    </xf>
    <xf numFmtId="0" fontId="24" fillId="33" borderId="0" xfId="0" applyFont="1" applyFill="1"/>
    <xf numFmtId="0" fontId="18" fillId="33" borderId="1" xfId="0" applyFont="1" applyFill="1" applyBorder="1" applyAlignment="1">
      <alignment horizontal="left" vertical="top" wrapText="1"/>
    </xf>
    <xf numFmtId="0" fontId="0" fillId="33" borderId="1" xfId="0" applyFill="1" applyBorder="1" applyAlignment="1">
      <alignment horizontal="left" vertical="top" wrapText="1"/>
    </xf>
    <xf numFmtId="0" fontId="19" fillId="33" borderId="1" xfId="0" applyFont="1" applyFill="1" applyBorder="1" applyAlignment="1">
      <alignment horizontal="left" vertical="top"/>
    </xf>
    <xf numFmtId="0" fontId="0" fillId="33" borderId="2" xfId="0" applyFill="1" applyBorder="1" applyAlignment="1">
      <alignment horizontal="center" vertical="top" wrapText="1"/>
    </xf>
    <xf numFmtId="0" fontId="18" fillId="33" borderId="2" xfId="0" applyFont="1" applyFill="1" applyBorder="1" applyAlignment="1">
      <alignment horizontal="left" vertical="top" wrapText="1"/>
    </xf>
    <xf numFmtId="0" fontId="0" fillId="33" borderId="16" xfId="0" applyFill="1" applyBorder="1" applyAlignment="1">
      <alignment horizontal="left" vertical="top" wrapText="1"/>
    </xf>
    <xf numFmtId="0" fontId="3" fillId="33" borderId="1" xfId="0" applyFont="1" applyFill="1" applyBorder="1" applyAlignment="1">
      <alignment horizontal="left" vertical="top" wrapText="1"/>
    </xf>
    <xf numFmtId="0" fontId="4" fillId="33" borderId="1" xfId="3" applyFill="1" applyBorder="1" applyAlignment="1">
      <alignment horizontal="left" vertical="top" wrapText="1"/>
    </xf>
    <xf numFmtId="0" fontId="0" fillId="33" borderId="0" xfId="0" applyFill="1" applyAlignment="1">
      <alignment horizontal="left" vertical="top"/>
    </xf>
    <xf numFmtId="0" fontId="2" fillId="9" borderId="1" xfId="4" applyFill="1" applyBorder="1" applyAlignment="1">
      <alignment horizontal="left" vertical="top" wrapText="1"/>
    </xf>
    <xf numFmtId="0" fontId="0" fillId="0" borderId="1" xfId="4" applyFont="1" applyBorder="1" applyAlignment="1">
      <alignment vertical="top" wrapText="1"/>
    </xf>
    <xf numFmtId="0" fontId="0" fillId="8" borderId="0" xfId="0" quotePrefix="1" applyFill="1" applyAlignment="1">
      <alignment horizontal="left" vertical="top" wrapText="1"/>
    </xf>
    <xf numFmtId="0" fontId="0" fillId="0" borderId="0" xfId="0" quotePrefix="1"/>
    <xf numFmtId="0" fontId="7" fillId="5" borderId="17" xfId="0" applyFont="1" applyFill="1" applyBorder="1" applyAlignment="1">
      <alignment horizontal="center" wrapText="1"/>
    </xf>
    <xf numFmtId="0" fontId="7" fillId="5" borderId="0" xfId="0" applyFont="1" applyFill="1" applyAlignment="1">
      <alignment horizontal="center" wrapText="1"/>
    </xf>
    <xf numFmtId="0" fontId="7" fillId="5" borderId="17" xfId="0" applyFont="1" applyFill="1" applyBorder="1" applyAlignment="1">
      <alignment horizontal="center" vertical="center"/>
    </xf>
    <xf numFmtId="0" fontId="7" fillId="5" borderId="0" xfId="0" applyFont="1" applyFill="1" applyAlignment="1">
      <alignment horizontal="center" vertical="center"/>
    </xf>
    <xf numFmtId="0" fontId="3" fillId="4" borderId="2" xfId="2" applyFont="1" applyFill="1" applyBorder="1" applyAlignment="1">
      <alignment horizontal="center" vertical="top" wrapText="1"/>
    </xf>
    <xf numFmtId="0" fontId="3" fillId="4" borderId="3" xfId="2" applyFont="1" applyFill="1" applyBorder="1" applyAlignment="1">
      <alignment horizontal="center" vertical="top" wrapText="1"/>
    </xf>
    <xf numFmtId="0" fontId="2" fillId="0" borderId="15" xfId="4" applyBorder="1" applyAlignment="1">
      <alignment horizontal="left" vertical="top" wrapText="1"/>
    </xf>
    <xf numFmtId="0" fontId="2" fillId="0" borderId="8" xfId="4" applyBorder="1" applyAlignment="1">
      <alignment horizontal="left" vertical="top" wrapText="1"/>
    </xf>
    <xf numFmtId="0" fontId="2" fillId="0" borderId="10" xfId="4" applyBorder="1" applyAlignment="1">
      <alignment horizontal="left" vertical="top" wrapText="1"/>
    </xf>
    <xf numFmtId="0" fontId="0" fillId="0" borderId="15" xfId="4" applyFont="1" applyBorder="1" applyAlignment="1">
      <alignment horizontal="left" vertical="top" wrapText="1"/>
    </xf>
    <xf numFmtId="0" fontId="0" fillId="0" borderId="8" xfId="4" applyFont="1" applyBorder="1" applyAlignment="1">
      <alignment horizontal="left" vertical="top" wrapText="1"/>
    </xf>
    <xf numFmtId="0" fontId="0" fillId="0" borderId="10" xfId="4" applyFont="1" applyBorder="1" applyAlignment="1">
      <alignment horizontal="left" vertical="top" wrapText="1"/>
    </xf>
    <xf numFmtId="0" fontId="0" fillId="7" borderId="15" xfId="0" applyFill="1" applyBorder="1" applyAlignment="1">
      <alignment horizontal="left" vertical="top" wrapText="1"/>
    </xf>
    <xf numFmtId="0" fontId="0" fillId="7" borderId="10" xfId="0" applyFill="1" applyBorder="1" applyAlignment="1">
      <alignment horizontal="left" vertical="top" wrapText="1"/>
    </xf>
    <xf numFmtId="0" fontId="0" fillId="7" borderId="8" xfId="0" applyFill="1" applyBorder="1" applyAlignment="1">
      <alignment horizontal="left" vertical="top" wrapText="1"/>
    </xf>
    <xf numFmtId="0" fontId="13" fillId="11" borderId="1" xfId="0" applyFont="1" applyFill="1" applyBorder="1" applyAlignment="1">
      <alignment horizontal="center" vertical="center" wrapText="1"/>
    </xf>
    <xf numFmtId="0" fontId="6" fillId="11" borderId="2" xfId="2" applyFont="1" applyFill="1" applyBorder="1" applyAlignment="1">
      <alignment horizontal="center" vertical="center" wrapText="1"/>
    </xf>
    <xf numFmtId="0" fontId="6" fillId="11" borderId="4" xfId="2" applyFont="1" applyFill="1" applyBorder="1" applyAlignment="1">
      <alignment horizontal="center" vertical="center" wrapText="1"/>
    </xf>
    <xf numFmtId="0" fontId="6" fillId="11" borderId="3" xfId="2" applyFont="1" applyFill="1" applyBorder="1" applyAlignment="1">
      <alignment horizontal="center" vertical="center" wrapText="1"/>
    </xf>
    <xf numFmtId="0" fontId="17" fillId="4" borderId="2" xfId="2" applyFont="1" applyFill="1" applyBorder="1" applyAlignment="1">
      <alignment horizontal="center" vertical="top" wrapText="1"/>
    </xf>
    <xf numFmtId="0" fontId="3" fillId="4" borderId="4" xfId="2" applyFont="1" applyFill="1" applyBorder="1" applyAlignment="1">
      <alignment horizontal="center" vertical="top" wrapText="1"/>
    </xf>
    <xf numFmtId="0" fontId="3" fillId="4" borderId="1" xfId="2" applyFont="1" applyFill="1" applyBorder="1" applyAlignment="1">
      <alignment horizontal="center" vertical="top" wrapText="1"/>
    </xf>
    <xf numFmtId="0" fontId="6" fillId="24" borderId="1" xfId="0" applyFont="1" applyFill="1" applyBorder="1" applyAlignment="1">
      <alignment horizontal="center" vertical="center"/>
    </xf>
    <xf numFmtId="0" fontId="32" fillId="0" borderId="2" xfId="0" applyFont="1" applyBorder="1" applyAlignment="1">
      <alignment horizontal="left"/>
    </xf>
    <xf numFmtId="0" fontId="32" fillId="0" borderId="4" xfId="0" applyFont="1" applyBorder="1" applyAlignment="1">
      <alignment horizontal="left"/>
    </xf>
    <xf numFmtId="0" fontId="32" fillId="0" borderId="3" xfId="0" applyFont="1" applyBorder="1" applyAlignment="1">
      <alignment horizontal="left"/>
    </xf>
  </cellXfs>
  <cellStyles count="6">
    <cellStyle name="60% - Accent1" xfId="1" builtinId="32"/>
    <cellStyle name="60% - Accent5" xfId="2" builtinId="48"/>
    <cellStyle name="Bình thường" xfId="0" builtinId="0"/>
    <cellStyle name="Normal 2" xfId="4" xr:uid="{D59CB9D3-2E29-408F-9346-DD27D71B7BBC}"/>
    <cellStyle name="Normal 3" xfId="5" xr:uid="{F9D1DCEC-14D8-4823-8817-E2832263C169}"/>
    <cellStyle name="Siêu kết nối" xfId="3" builtinId="8"/>
  </cellStyles>
  <dxfs count="145">
    <dxf>
      <font>
        <b/>
        <i val="0"/>
        <color auto="1"/>
      </font>
      <fill>
        <patternFill>
          <bgColor rgb="FFFF0000"/>
        </patternFill>
      </fill>
    </dxf>
    <dxf>
      <font>
        <color auto="1"/>
      </font>
      <fill>
        <patternFill>
          <bgColor rgb="FF00B050"/>
        </patternFill>
      </fill>
    </dxf>
    <dxf>
      <font>
        <color auto="1"/>
      </font>
      <fill>
        <patternFill>
          <bgColor theme="7" tint="0.39994506668294322"/>
        </patternFill>
      </fill>
    </dxf>
    <dxf>
      <font>
        <b/>
        <i val="0"/>
        <color auto="1"/>
      </font>
      <fill>
        <patternFill>
          <bgColor rgb="FFFF0000"/>
        </patternFill>
      </fill>
    </dxf>
    <dxf>
      <font>
        <color auto="1"/>
      </font>
      <fill>
        <patternFill>
          <bgColor rgb="FF00B050"/>
        </patternFill>
      </fill>
    </dxf>
    <dxf>
      <font>
        <color auto="1"/>
      </font>
      <fill>
        <patternFill>
          <bgColor theme="7" tint="0.39994506668294322"/>
        </patternFill>
      </fill>
    </dxf>
    <dxf>
      <fill>
        <patternFill>
          <bgColor rgb="FFFFFF00"/>
        </patternFill>
      </fill>
    </dxf>
    <dxf>
      <font>
        <b val="0"/>
        <i val="0"/>
        <color auto="1"/>
      </font>
      <fill>
        <patternFill>
          <bgColor rgb="FFFFFF00"/>
        </patternFill>
      </fill>
    </dxf>
    <dxf>
      <font>
        <b val="0"/>
        <i val="0"/>
        <color theme="1"/>
      </font>
      <fill>
        <patternFill patternType="solid">
          <bgColor rgb="FFFFC000"/>
        </patternFill>
      </fill>
    </dxf>
    <dxf>
      <font>
        <b val="0"/>
        <i val="0"/>
        <color auto="1"/>
      </font>
      <fill>
        <patternFill patternType="solid">
          <bgColor rgb="FF00B050"/>
        </patternFill>
      </fill>
    </dxf>
    <dxf>
      <font>
        <b val="0"/>
        <i val="0"/>
        <color auto="1"/>
      </font>
      <fill>
        <patternFill patternType="solid">
          <bgColor rgb="FFFF0000"/>
        </patternFill>
      </fill>
    </dxf>
    <dxf>
      <font>
        <b val="0"/>
        <i val="0"/>
        <color theme="1"/>
      </font>
      <fill>
        <patternFill patternType="solid">
          <bgColor rgb="FFFFC000"/>
        </patternFill>
      </fill>
    </dxf>
    <dxf>
      <font>
        <b val="0"/>
        <i val="0"/>
        <color theme="1"/>
      </font>
      <fill>
        <patternFill patternType="solid">
          <bgColor rgb="FFFFFF00"/>
        </patternFill>
      </fill>
    </dxf>
    <dxf>
      <font>
        <b val="0"/>
        <i val="0"/>
        <color theme="1"/>
      </font>
      <fill>
        <patternFill patternType="solid">
          <bgColor theme="7" tint="0.79998168889431442"/>
        </patternFill>
      </fill>
    </dxf>
    <dxf>
      <font>
        <b val="0"/>
        <i val="0"/>
        <color auto="1"/>
      </font>
      <fill>
        <patternFill patternType="solid">
          <bgColor rgb="FF00B050"/>
        </patternFill>
      </fill>
    </dxf>
    <dxf>
      <font>
        <b val="0"/>
        <i val="0"/>
        <color auto="1"/>
      </font>
      <fill>
        <patternFill patternType="solid">
          <bgColor rgb="FFFF0000"/>
        </patternFill>
      </fill>
    </dxf>
    <dxf>
      <font>
        <b val="0"/>
        <i val="0"/>
        <color auto="1"/>
      </font>
      <fill>
        <patternFill patternType="solid">
          <bgColor theme="0" tint="-0.34998626667073579"/>
        </patternFill>
      </fill>
    </dxf>
    <dxf>
      <font>
        <color rgb="FFFF0000"/>
      </font>
      <fill>
        <patternFill>
          <bgColor rgb="FFFFFF00"/>
        </patternFill>
      </fill>
    </dxf>
    <dxf>
      <fill>
        <patternFill>
          <bgColor rgb="FFFFFF00"/>
        </patternFill>
      </fill>
    </dxf>
    <dxf>
      <fill>
        <patternFill>
          <bgColor rgb="FFFFFF00"/>
        </patternFill>
      </fill>
    </dxf>
    <dxf>
      <font>
        <color theme="0"/>
      </font>
      <fill>
        <patternFill>
          <bgColor rgb="FF0070C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bgColor rgb="FFFFFF00"/>
        </patternFill>
      </fill>
    </dxf>
    <dxf>
      <fill>
        <patternFill>
          <bgColor rgb="FFFFFF00"/>
        </patternFill>
      </fill>
    </dxf>
    <dxf>
      <font>
        <b/>
        <i val="0"/>
        <color theme="1"/>
      </font>
      <fill>
        <patternFill patternType="solid">
          <bgColor rgb="FFFFC000"/>
        </patternFill>
      </fill>
    </dxf>
    <dxf>
      <fill>
        <patternFill>
          <bgColor rgb="FFFFFF00"/>
        </patternFill>
      </fill>
    </dxf>
    <dxf>
      <font>
        <b/>
        <i val="0"/>
        <color theme="1"/>
      </font>
      <fill>
        <patternFill patternType="solid">
          <bgColor theme="0" tint="-0.34998626667073579"/>
        </patternFill>
      </fill>
    </dxf>
    <dxf>
      <font>
        <b/>
        <i val="0"/>
        <color auto="1"/>
      </font>
      <fill>
        <patternFill patternType="solid">
          <bgColor rgb="FFFF0000"/>
        </patternFill>
      </fill>
    </dxf>
    <dxf>
      <font>
        <b/>
        <i val="0"/>
        <color theme="1"/>
      </font>
      <fill>
        <patternFill patternType="solid">
          <bgColor rgb="FFFFFF00"/>
        </patternFill>
      </fill>
    </dxf>
    <dxf>
      <font>
        <b/>
        <i val="0"/>
        <color theme="1"/>
      </font>
      <fill>
        <patternFill patternType="solid">
          <bgColor rgb="FFFFFF00"/>
        </patternFill>
      </fill>
    </dxf>
    <dxf>
      <font>
        <b/>
        <i val="0"/>
        <color auto="1"/>
      </font>
      <fill>
        <patternFill patternType="solid">
          <bgColor rgb="FF00B050"/>
        </patternFill>
      </fill>
    </dxf>
    <dxf>
      <fill>
        <patternFill>
          <bgColor rgb="FFFFFF00"/>
        </patternFill>
      </fill>
    </dxf>
    <dxf>
      <font>
        <b/>
        <i val="0"/>
        <color theme="1"/>
      </font>
      <fill>
        <patternFill patternType="solid">
          <bgColor theme="0" tint="-0.34998626667073579"/>
        </patternFill>
      </fill>
    </dxf>
    <dxf>
      <font>
        <b/>
        <i val="0"/>
        <color auto="1"/>
      </font>
      <fill>
        <patternFill patternType="solid">
          <bgColor rgb="FFFF0000"/>
        </patternFill>
      </fill>
    </dxf>
    <dxf>
      <font>
        <b/>
        <i val="0"/>
        <color auto="1"/>
      </font>
      <fill>
        <patternFill patternType="solid">
          <bgColor rgb="FF00B050"/>
        </patternFill>
      </fill>
    </dxf>
    <dxf>
      <font>
        <b/>
        <i val="0"/>
        <color theme="1"/>
      </font>
      <fill>
        <patternFill patternType="solid">
          <bgColor rgb="FFFFFF00"/>
        </patternFill>
      </fill>
    </dxf>
    <dxf>
      <font>
        <b/>
        <i val="0"/>
        <color theme="1"/>
      </font>
      <fill>
        <patternFill patternType="solid">
          <bgColor rgb="FFFFFF00"/>
        </patternFill>
      </fill>
    </dxf>
    <dxf>
      <font>
        <b/>
        <i val="0"/>
        <color theme="1"/>
      </font>
      <fill>
        <patternFill patternType="solid">
          <bgColor rgb="FFFFC000"/>
        </patternFill>
      </fill>
    </dxf>
    <dxf>
      <font>
        <b/>
        <i val="0"/>
        <color theme="1"/>
      </font>
      <fill>
        <patternFill patternType="solid">
          <bgColor theme="0" tint="-0.34998626667073579"/>
        </patternFill>
      </fill>
    </dxf>
    <dxf>
      <font>
        <b/>
        <i val="0"/>
        <color auto="1"/>
      </font>
      <fill>
        <patternFill patternType="solid">
          <bgColor rgb="FFFF0000"/>
        </patternFill>
      </fill>
    </dxf>
    <dxf>
      <fill>
        <patternFill>
          <bgColor rgb="FFFFFF00"/>
        </patternFill>
      </fill>
    </dxf>
    <dxf>
      <font>
        <b/>
        <i val="0"/>
        <color theme="1"/>
      </font>
      <fill>
        <patternFill patternType="solid">
          <bgColor rgb="FFFFFF00"/>
        </patternFill>
      </fill>
    </dxf>
    <dxf>
      <font>
        <b/>
        <i val="0"/>
        <color theme="1"/>
      </font>
      <fill>
        <patternFill patternType="solid">
          <bgColor rgb="FFFFFF00"/>
        </patternFill>
      </fill>
    </dxf>
    <dxf>
      <font>
        <b/>
        <i val="0"/>
        <color theme="1"/>
      </font>
      <fill>
        <patternFill patternType="solid">
          <bgColor rgb="FFFFC000"/>
        </patternFill>
      </fill>
    </dxf>
    <dxf>
      <font>
        <b/>
        <i val="0"/>
        <color auto="1"/>
      </font>
      <fill>
        <patternFill patternType="solid">
          <bgColor rgb="FF00B050"/>
        </patternFill>
      </fill>
    </dxf>
    <dxf>
      <fill>
        <patternFill>
          <bgColor rgb="FFFFFF00"/>
        </patternFill>
      </fill>
    </dxf>
    <dxf>
      <font>
        <b/>
        <i val="0"/>
        <color theme="1"/>
      </font>
      <fill>
        <patternFill patternType="solid">
          <bgColor theme="0" tint="-0.34998626667073579"/>
        </patternFill>
      </fill>
    </dxf>
    <dxf>
      <font>
        <b/>
        <i val="0"/>
        <color theme="1"/>
      </font>
      <fill>
        <patternFill patternType="solid">
          <bgColor rgb="FFFFFF00"/>
        </patternFill>
      </fill>
    </dxf>
    <dxf>
      <font>
        <b/>
        <i val="0"/>
        <color theme="1"/>
      </font>
      <fill>
        <patternFill patternType="solid">
          <bgColor rgb="FFFFC000"/>
        </patternFill>
      </fill>
    </dxf>
    <dxf>
      <font>
        <b/>
        <i val="0"/>
        <color theme="1"/>
      </font>
      <fill>
        <patternFill patternType="solid">
          <bgColor rgb="FFFFFF00"/>
        </patternFill>
      </fill>
    </dxf>
    <dxf>
      <font>
        <b/>
        <i val="0"/>
        <color auto="1"/>
      </font>
      <fill>
        <patternFill patternType="solid">
          <bgColor rgb="FF00B050"/>
        </patternFill>
      </fill>
    </dxf>
    <dxf>
      <font>
        <b/>
        <i val="0"/>
        <color auto="1"/>
      </font>
      <fill>
        <patternFill patternType="solid">
          <bgColor rgb="FFFF0000"/>
        </patternFill>
      </fill>
    </dxf>
    <dxf>
      <font>
        <b/>
        <i val="0"/>
        <color theme="1"/>
      </font>
      <fill>
        <patternFill patternType="solid">
          <bgColor rgb="FFFFFF00"/>
        </patternFill>
      </fill>
    </dxf>
    <dxf>
      <font>
        <b/>
        <i val="0"/>
        <color theme="1"/>
      </font>
      <fill>
        <patternFill patternType="solid">
          <bgColor rgb="FFFFFF00"/>
        </patternFill>
      </fill>
    </dxf>
    <dxf>
      <font>
        <b/>
        <i val="0"/>
        <color theme="1"/>
      </font>
      <fill>
        <patternFill patternType="solid">
          <bgColor rgb="FFFFC000"/>
        </patternFill>
      </fill>
    </dxf>
    <dxf>
      <font>
        <b/>
        <i val="0"/>
        <color theme="1"/>
      </font>
      <fill>
        <patternFill patternType="solid">
          <bgColor theme="0" tint="-0.34998626667073579"/>
        </patternFill>
      </fill>
    </dxf>
    <dxf>
      <font>
        <b/>
        <i val="0"/>
        <color auto="1"/>
      </font>
      <fill>
        <patternFill patternType="solid">
          <bgColor rgb="FF00B050"/>
        </patternFill>
      </fill>
    </dxf>
    <dxf>
      <font>
        <b/>
        <i val="0"/>
        <color auto="1"/>
      </font>
      <fill>
        <patternFill patternType="solid">
          <bgColor rgb="FFFF00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theme="0" tint="-0.24994659260841701"/>
        </patternFill>
      </fill>
    </dxf>
    <dxf>
      <font>
        <b/>
        <i val="0"/>
        <color theme="1"/>
      </font>
      <fill>
        <patternFill patternType="solid">
          <bgColor rgb="FFFFFF00"/>
        </patternFill>
      </fill>
    </dxf>
    <dxf>
      <fill>
        <patternFill>
          <bgColor rgb="FFFFFF00"/>
        </patternFill>
      </fill>
    </dxf>
    <dxf>
      <font>
        <b/>
        <i val="0"/>
        <color theme="1"/>
      </font>
      <fill>
        <patternFill patternType="solid">
          <bgColor theme="0" tint="-0.34998626667073579"/>
        </patternFill>
      </fill>
    </dxf>
    <dxf>
      <font>
        <b/>
        <i val="0"/>
        <color auto="1"/>
      </font>
      <fill>
        <patternFill patternType="solid">
          <bgColor rgb="FFFF0000"/>
        </patternFill>
      </fill>
    </dxf>
    <dxf>
      <font>
        <b/>
        <i val="0"/>
        <color theme="1"/>
      </font>
      <fill>
        <patternFill patternType="solid">
          <bgColor rgb="FFFFFF00"/>
        </patternFill>
      </fill>
    </dxf>
    <dxf>
      <font>
        <b/>
        <i val="0"/>
        <color auto="1"/>
      </font>
      <fill>
        <patternFill patternType="solid">
          <bgColor rgb="FF00B050"/>
        </patternFill>
      </fill>
    </dxf>
    <dxf>
      <font>
        <b/>
        <i val="0"/>
        <color theme="1"/>
      </font>
      <fill>
        <patternFill patternType="solid">
          <bgColor rgb="FFFFC000"/>
        </patternFill>
      </fill>
    </dxf>
    <dxf>
      <fill>
        <patternFill>
          <bgColor rgb="FFFFFF00"/>
        </patternFill>
      </fill>
    </dxf>
    <dxf>
      <fill>
        <patternFill>
          <bgColor rgb="FFFFFF00"/>
        </patternFill>
      </fill>
    </dxf>
    <dxf>
      <font>
        <b/>
        <i val="0"/>
        <color theme="1"/>
      </font>
      <fill>
        <patternFill patternType="solid">
          <bgColor rgb="FFFFFF00"/>
        </patternFill>
      </fill>
    </dxf>
    <dxf>
      <font>
        <b/>
        <i val="0"/>
        <color theme="1"/>
      </font>
      <fill>
        <patternFill patternType="solid">
          <bgColor rgb="FFFFFF00"/>
        </patternFill>
      </fill>
    </dxf>
    <dxf>
      <font>
        <b/>
        <i val="0"/>
        <color auto="1"/>
      </font>
      <fill>
        <patternFill patternType="solid">
          <bgColor rgb="FF00B050"/>
        </patternFill>
      </fill>
    </dxf>
    <dxf>
      <font>
        <b/>
        <i val="0"/>
        <color auto="1"/>
      </font>
      <fill>
        <patternFill patternType="solid">
          <bgColor rgb="FFFF0000"/>
        </patternFill>
      </fill>
    </dxf>
    <dxf>
      <font>
        <b/>
        <i val="0"/>
        <color theme="1"/>
      </font>
      <fill>
        <patternFill patternType="solid">
          <bgColor rgb="FFFFC000"/>
        </patternFill>
      </fill>
    </dxf>
    <dxf>
      <font>
        <b/>
        <i val="0"/>
        <color theme="1"/>
      </font>
      <fill>
        <patternFill patternType="solid">
          <bgColor theme="0" tint="-0.34998626667073579"/>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ont>
        <b/>
        <i val="0"/>
        <color theme="1"/>
      </font>
      <fill>
        <patternFill patternType="solid">
          <bgColor rgb="FFFFFF00"/>
        </patternFill>
      </fill>
    </dxf>
    <dxf>
      <font>
        <b/>
        <i val="0"/>
        <color theme="1"/>
      </font>
      <fill>
        <patternFill patternType="solid">
          <bgColor rgb="FFFFC000"/>
        </patternFill>
      </fill>
    </dxf>
    <dxf>
      <font>
        <b/>
        <i val="0"/>
        <color theme="1"/>
      </font>
      <fill>
        <patternFill patternType="solid">
          <bgColor rgb="FFFFFF00"/>
        </patternFill>
      </fill>
    </dxf>
    <dxf>
      <font>
        <b/>
        <i val="0"/>
        <color theme="1"/>
      </font>
      <fill>
        <patternFill patternType="solid">
          <bgColor theme="0" tint="-0.34998626667073579"/>
        </patternFill>
      </fill>
    </dxf>
    <dxf>
      <font>
        <b/>
        <i val="0"/>
        <color auto="1"/>
      </font>
      <fill>
        <patternFill patternType="solid">
          <bgColor rgb="FFFF0000"/>
        </patternFill>
      </fill>
    </dxf>
    <dxf>
      <font>
        <b/>
        <i val="0"/>
        <color auto="1"/>
      </font>
      <fill>
        <patternFill patternType="solid">
          <bgColor rgb="FF00B050"/>
        </patternFill>
      </fill>
    </dxf>
    <dxf>
      <fill>
        <patternFill>
          <bgColor rgb="FFFFFF00"/>
        </patternFill>
      </fill>
    </dxf>
    <dxf>
      <fill>
        <patternFill>
          <bgColor theme="0" tint="-0.24994659260841701"/>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theme="0" tint="-0.24994659260841701"/>
        </patternFill>
      </fill>
    </dxf>
    <dxf>
      <fill>
        <patternFill>
          <bgColor rgb="FFFFFF00"/>
        </patternFill>
      </fill>
    </dxf>
    <dxf>
      <fill>
        <patternFill>
          <bgColor theme="0" tint="-0.24994659260841701"/>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theme="0" tint="-0.24994659260841701"/>
        </patternFill>
      </fill>
    </dxf>
    <dxf>
      <font>
        <b/>
        <i val="0"/>
        <color theme="1"/>
      </font>
      <fill>
        <patternFill patternType="solid">
          <bgColor rgb="FFFFC000"/>
        </patternFill>
      </fill>
    </dxf>
    <dxf>
      <font>
        <b/>
        <i val="0"/>
        <color theme="1"/>
      </font>
      <fill>
        <patternFill patternType="solid">
          <bgColor rgb="FFFFFF00"/>
        </patternFill>
      </fill>
    </dxf>
    <dxf>
      <font>
        <b/>
        <i val="0"/>
        <color theme="1"/>
      </font>
      <fill>
        <patternFill patternType="solid">
          <bgColor rgb="FFFFFF00"/>
        </patternFill>
      </fill>
    </dxf>
    <dxf>
      <font>
        <b/>
        <i val="0"/>
        <color auto="1"/>
      </font>
      <fill>
        <patternFill patternType="solid">
          <bgColor rgb="FF00B050"/>
        </patternFill>
      </fill>
    </dxf>
    <dxf>
      <font>
        <b/>
        <i val="0"/>
        <color auto="1"/>
      </font>
      <fill>
        <patternFill patternType="solid">
          <bgColor rgb="FFFF0000"/>
        </patternFill>
      </fill>
    </dxf>
    <dxf>
      <font>
        <b/>
        <i val="0"/>
        <color theme="1"/>
      </font>
      <fill>
        <patternFill patternType="solid">
          <bgColor theme="0" tint="-0.34998626667073579"/>
        </patternFill>
      </fill>
    </dxf>
    <dxf>
      <fill>
        <patternFill>
          <bgColor rgb="FFFFFF00"/>
        </patternFill>
      </fill>
    </dxf>
    <dxf>
      <font>
        <b/>
        <i val="0"/>
        <color theme="1"/>
      </font>
      <fill>
        <patternFill patternType="solid">
          <bgColor rgb="FFFFFF00"/>
        </patternFill>
      </fill>
    </dxf>
    <dxf>
      <font>
        <b/>
        <i val="0"/>
        <color theme="1"/>
      </font>
      <fill>
        <patternFill patternType="solid">
          <bgColor rgb="FFFFFF00"/>
        </patternFill>
      </fill>
    </dxf>
    <dxf>
      <font>
        <b/>
        <i val="0"/>
        <color auto="1"/>
      </font>
      <fill>
        <patternFill patternType="solid">
          <bgColor rgb="FFFF0000"/>
        </patternFill>
      </fill>
    </dxf>
    <dxf>
      <font>
        <b/>
        <i val="0"/>
        <color theme="1"/>
      </font>
      <fill>
        <patternFill patternType="solid">
          <bgColor rgb="FFFFC000"/>
        </patternFill>
      </fill>
    </dxf>
    <dxf>
      <font>
        <b/>
        <i val="0"/>
        <color theme="1"/>
      </font>
      <fill>
        <patternFill patternType="solid">
          <bgColor theme="0" tint="-0.34998626667073579"/>
        </patternFill>
      </fill>
    </dxf>
    <dxf>
      <font>
        <b/>
        <i val="0"/>
        <color auto="1"/>
      </font>
      <fill>
        <patternFill patternType="solid">
          <bgColor rgb="FF00B050"/>
        </patternFill>
      </fill>
    </dxf>
    <dxf>
      <fill>
        <patternFill>
          <bgColor theme="0" tint="-0.34998626667073579"/>
        </patternFill>
      </fill>
    </dxf>
    <dxf>
      <fill>
        <patternFill>
          <bgColor theme="0" tint="-0.34998626667073579"/>
        </patternFill>
      </fill>
    </dxf>
    <dxf>
      <fill>
        <patternFill>
          <bgColor rgb="FFFFFF00"/>
        </patternFill>
      </fill>
    </dxf>
    <dxf>
      <font>
        <color rgb="FFC00000"/>
      </font>
      <fill>
        <gradientFill degree="90">
          <stop position="0">
            <color theme="0"/>
          </stop>
          <stop position="0.5">
            <color theme="7" tint="0.40000610370189521"/>
          </stop>
          <stop position="1">
            <color theme="0"/>
          </stop>
        </gradientFill>
      </fill>
    </dxf>
    <dxf>
      <fill>
        <patternFill>
          <bgColor theme="0" tint="-0.24994659260841701"/>
        </patternFill>
      </fill>
    </dxf>
    <dxf>
      <fill>
        <patternFill>
          <bgColor rgb="FFFFFF00"/>
        </patternFill>
      </fill>
    </dxf>
  </dxfs>
  <tableStyles count="0" defaultTableStyle="TableStyleMedium2" defaultPivotStyle="PivotStyleLight16"/>
  <colors>
    <mruColors>
      <color rgb="FFFD641F"/>
      <color rgb="FFFF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theme" Target="theme/theme1.xml"/><Relationship Id="rId68" Type="http://schemas.openxmlformats.org/officeDocument/2006/relationships/customXml" Target="../customXml/item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alcChain" Target="calcChain.xml"/><Relationship Id="rId5" Type="http://schemas.openxmlformats.org/officeDocument/2006/relationships/worksheet" Target="worksheets/sheet5.xml"/><Relationship Id="rId61" Type="http://schemas.openxmlformats.org/officeDocument/2006/relationships/worksheet" Target="worksheets/sheet6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styles" Target="styles.xml"/><Relationship Id="rId69" Type="http://schemas.openxmlformats.org/officeDocument/2006/relationships/customXml" Target="../customXml/item3.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customXml" Target="../customXml/item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8.png"/><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15.xml.rels><?xml version="1.0" encoding="UTF-8" standalone="yes"?>
<Relationships xmlns="http://schemas.openxmlformats.org/package/2006/relationships"><Relationship Id="rId2" Type="http://schemas.openxmlformats.org/officeDocument/2006/relationships/image" Target="../media/image37.png"/><Relationship Id="rId1" Type="http://schemas.openxmlformats.org/officeDocument/2006/relationships/image" Target="../media/image36.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jpeg"/></Relationships>
</file>

<file path=xl/drawings/_rels/drawing17.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4" Type="http://schemas.openxmlformats.org/officeDocument/2006/relationships/image" Target="../media/image47.png"/></Relationships>
</file>

<file path=xl/drawings/_rels/drawing19.xml.rels><?xml version="1.0" encoding="UTF-8" standalone="yes"?>
<Relationships xmlns="http://schemas.openxmlformats.org/package/2006/relationships"><Relationship Id="rId2" Type="http://schemas.openxmlformats.org/officeDocument/2006/relationships/image" Target="../media/image49.png"/><Relationship Id="rId1" Type="http://schemas.openxmlformats.org/officeDocument/2006/relationships/image" Target="../media/image48.png"/></Relationships>
</file>

<file path=xl/drawings/_rels/drawing20.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s>
</file>

<file path=xl/drawings/_rels/drawing21.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png"/><Relationship Id="rId1" Type="http://schemas.openxmlformats.org/officeDocument/2006/relationships/image" Target="../media/image5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 Id="rId5" Type="http://schemas.openxmlformats.org/officeDocument/2006/relationships/image" Target="../media/image63.png"/><Relationship Id="rId4" Type="http://schemas.openxmlformats.org/officeDocument/2006/relationships/image" Target="../media/image62.png"/></Relationships>
</file>

<file path=xl/drawings/_rels/drawing24.xml.rels><?xml version="1.0" encoding="UTF-8" standalone="yes"?>
<Relationships xmlns="http://schemas.openxmlformats.org/package/2006/relationships"><Relationship Id="rId3" Type="http://schemas.openxmlformats.org/officeDocument/2006/relationships/image" Target="../media/image66.png"/><Relationship Id="rId2" Type="http://schemas.openxmlformats.org/officeDocument/2006/relationships/image" Target="../media/image65.png"/><Relationship Id="rId1" Type="http://schemas.openxmlformats.org/officeDocument/2006/relationships/image" Target="../media/image64.png"/><Relationship Id="rId5" Type="http://schemas.openxmlformats.org/officeDocument/2006/relationships/image" Target="../media/image68.png"/><Relationship Id="rId4" Type="http://schemas.openxmlformats.org/officeDocument/2006/relationships/image" Target="../media/image67.png"/></Relationships>
</file>

<file path=xl/drawings/_rels/drawing25.xml.rels><?xml version="1.0" encoding="UTF-8" standalone="yes"?>
<Relationships xmlns="http://schemas.openxmlformats.org/package/2006/relationships"><Relationship Id="rId1" Type="http://schemas.openxmlformats.org/officeDocument/2006/relationships/image" Target="../media/image69.png"/></Relationships>
</file>

<file path=xl/drawings/_rels/drawing26.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71.png"/><Relationship Id="rId1" Type="http://schemas.openxmlformats.org/officeDocument/2006/relationships/image" Target="../media/image70.png"/></Relationships>
</file>

<file path=xl/drawings/_rels/drawing27.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s>
</file>

<file path=xl/drawings/_rels/drawing28.xml.rels><?xml version="1.0" encoding="UTF-8" standalone="yes"?>
<Relationships xmlns="http://schemas.openxmlformats.org/package/2006/relationships"><Relationship Id="rId3" Type="http://schemas.openxmlformats.org/officeDocument/2006/relationships/image" Target="../media/image78.png"/><Relationship Id="rId2" Type="http://schemas.openxmlformats.org/officeDocument/2006/relationships/image" Target="../media/image77.png"/><Relationship Id="rId1" Type="http://schemas.openxmlformats.org/officeDocument/2006/relationships/image" Target="../media/image76.png"/></Relationships>
</file>

<file path=xl/drawings/_rels/drawing29.xml.rels><?xml version="1.0" encoding="UTF-8" standalone="yes"?>
<Relationships xmlns="http://schemas.openxmlformats.org/package/2006/relationships"><Relationship Id="rId2" Type="http://schemas.openxmlformats.org/officeDocument/2006/relationships/image" Target="../media/image80.png"/><Relationship Id="rId1" Type="http://schemas.openxmlformats.org/officeDocument/2006/relationships/image" Target="../media/image79.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4" Type="http://schemas.openxmlformats.org/officeDocument/2006/relationships/image" Target="../media/image6.png"/></Relationships>
</file>

<file path=xl/drawings/_rels/drawing30.xml.rels><?xml version="1.0" encoding="UTF-8" standalone="yes"?>
<Relationships xmlns="http://schemas.openxmlformats.org/package/2006/relationships"><Relationship Id="rId2" Type="http://schemas.openxmlformats.org/officeDocument/2006/relationships/image" Target="../media/image82.png"/><Relationship Id="rId1" Type="http://schemas.openxmlformats.org/officeDocument/2006/relationships/image" Target="../media/image81.png"/></Relationships>
</file>

<file path=xl/drawings/_rels/drawing31.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 Id="rId4" Type="http://schemas.openxmlformats.org/officeDocument/2006/relationships/image" Target="../media/image86.png"/></Relationships>
</file>

<file path=xl/drawings/_rels/drawing32.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 Id="rId5" Type="http://schemas.openxmlformats.org/officeDocument/2006/relationships/image" Target="../media/image88.png"/><Relationship Id="rId4" Type="http://schemas.openxmlformats.org/officeDocument/2006/relationships/image" Target="../media/image87.png"/></Relationships>
</file>

<file path=xl/drawings/_rels/drawing33.xml.rels><?xml version="1.0" encoding="UTF-8" standalone="yes"?>
<Relationships xmlns="http://schemas.openxmlformats.org/package/2006/relationships"><Relationship Id="rId3" Type="http://schemas.openxmlformats.org/officeDocument/2006/relationships/image" Target="../media/image91.png"/><Relationship Id="rId2" Type="http://schemas.openxmlformats.org/officeDocument/2006/relationships/image" Target="../media/image90.png"/><Relationship Id="rId1" Type="http://schemas.openxmlformats.org/officeDocument/2006/relationships/image" Target="../media/image89.png"/><Relationship Id="rId6" Type="http://schemas.openxmlformats.org/officeDocument/2006/relationships/image" Target="../media/image94.png"/><Relationship Id="rId5" Type="http://schemas.openxmlformats.org/officeDocument/2006/relationships/image" Target="../media/image93.png"/><Relationship Id="rId4" Type="http://schemas.openxmlformats.org/officeDocument/2006/relationships/image" Target="../media/image92.png"/></Relationships>
</file>

<file path=xl/drawings/_rels/drawing34.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s>
</file>

<file path=xl/drawings/_rels/drawing35.xml.rels><?xml version="1.0" encoding="UTF-8" standalone="yes"?>
<Relationships xmlns="http://schemas.openxmlformats.org/package/2006/relationships"><Relationship Id="rId1" Type="http://schemas.openxmlformats.org/officeDocument/2006/relationships/image" Target="../media/image98.png"/></Relationships>
</file>

<file path=xl/drawings/_rels/drawing36.xml.rels><?xml version="1.0" encoding="UTF-8" standalone="yes"?>
<Relationships xmlns="http://schemas.openxmlformats.org/package/2006/relationships"><Relationship Id="rId1" Type="http://schemas.openxmlformats.org/officeDocument/2006/relationships/image" Target="../media/image99.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02.png"/><Relationship Id="rId2" Type="http://schemas.openxmlformats.org/officeDocument/2006/relationships/image" Target="../media/image101.png"/><Relationship Id="rId1" Type="http://schemas.openxmlformats.org/officeDocument/2006/relationships/image" Target="../media/image100.png"/></Relationships>
</file>

<file path=xl/drawings/_rels/drawing38.xml.rels><?xml version="1.0" encoding="UTF-8" standalone="yes"?>
<Relationships xmlns="http://schemas.openxmlformats.org/package/2006/relationships"><Relationship Id="rId3" Type="http://schemas.openxmlformats.org/officeDocument/2006/relationships/image" Target="../media/image105.png"/><Relationship Id="rId2" Type="http://schemas.openxmlformats.org/officeDocument/2006/relationships/image" Target="../media/image104.png"/><Relationship Id="rId1" Type="http://schemas.openxmlformats.org/officeDocument/2006/relationships/image" Target="../media/image103.png"/><Relationship Id="rId5" Type="http://schemas.openxmlformats.org/officeDocument/2006/relationships/image" Target="../media/image107.png"/><Relationship Id="rId4" Type="http://schemas.openxmlformats.org/officeDocument/2006/relationships/image" Target="../media/image106.png"/></Relationships>
</file>

<file path=xl/drawings/_rels/drawing39.xml.rels><?xml version="1.0" encoding="UTF-8" standalone="yes"?>
<Relationships xmlns="http://schemas.openxmlformats.org/package/2006/relationships"><Relationship Id="rId3" Type="http://schemas.openxmlformats.org/officeDocument/2006/relationships/image" Target="../media/image110.png"/><Relationship Id="rId2" Type="http://schemas.openxmlformats.org/officeDocument/2006/relationships/image" Target="../media/image109.png"/><Relationship Id="rId1" Type="http://schemas.openxmlformats.org/officeDocument/2006/relationships/image" Target="../media/image108.png"/><Relationship Id="rId4" Type="http://schemas.openxmlformats.org/officeDocument/2006/relationships/image" Target="../media/image111.png"/></Relationships>
</file>

<file path=xl/drawings/_rels/drawing4.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4" Type="http://schemas.openxmlformats.org/officeDocument/2006/relationships/image" Target="../media/image10.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14.png"/><Relationship Id="rId2" Type="http://schemas.openxmlformats.org/officeDocument/2006/relationships/image" Target="../media/image113.png"/><Relationship Id="rId1" Type="http://schemas.openxmlformats.org/officeDocument/2006/relationships/image" Target="../media/image112.png"/><Relationship Id="rId4" Type="http://schemas.openxmlformats.org/officeDocument/2006/relationships/image" Target="../media/image115.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18.png"/><Relationship Id="rId2" Type="http://schemas.openxmlformats.org/officeDocument/2006/relationships/image" Target="../media/image117.png"/><Relationship Id="rId1" Type="http://schemas.openxmlformats.org/officeDocument/2006/relationships/image" Target="../media/image116.png"/><Relationship Id="rId5" Type="http://schemas.openxmlformats.org/officeDocument/2006/relationships/image" Target="../media/image120.png"/><Relationship Id="rId4" Type="http://schemas.openxmlformats.org/officeDocument/2006/relationships/image" Target="../media/image119.png"/></Relationships>
</file>

<file path=xl/drawings/_rels/drawing42.xml.rels><?xml version="1.0" encoding="UTF-8" standalone="yes"?>
<Relationships xmlns="http://schemas.openxmlformats.org/package/2006/relationships"><Relationship Id="rId2" Type="http://schemas.openxmlformats.org/officeDocument/2006/relationships/image" Target="../media/image122.png"/><Relationship Id="rId1" Type="http://schemas.openxmlformats.org/officeDocument/2006/relationships/image" Target="../media/image121.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25.png"/><Relationship Id="rId2" Type="http://schemas.openxmlformats.org/officeDocument/2006/relationships/image" Target="../media/image124.png"/><Relationship Id="rId1" Type="http://schemas.openxmlformats.org/officeDocument/2006/relationships/image" Target="../media/image123.png"/><Relationship Id="rId5" Type="http://schemas.openxmlformats.org/officeDocument/2006/relationships/image" Target="../media/image127.png"/><Relationship Id="rId4" Type="http://schemas.openxmlformats.org/officeDocument/2006/relationships/image" Target="../media/image126.png"/></Relationships>
</file>

<file path=xl/drawings/_rels/drawing44.xml.rels><?xml version="1.0" encoding="UTF-8" standalone="yes"?>
<Relationships xmlns="http://schemas.openxmlformats.org/package/2006/relationships"><Relationship Id="rId3" Type="http://schemas.openxmlformats.org/officeDocument/2006/relationships/image" Target="../media/image130.png"/><Relationship Id="rId2" Type="http://schemas.openxmlformats.org/officeDocument/2006/relationships/image" Target="../media/image129.png"/><Relationship Id="rId1" Type="http://schemas.openxmlformats.org/officeDocument/2006/relationships/image" Target="../media/image128.png"/></Relationships>
</file>

<file path=xl/drawings/_rels/drawing45.xml.rels><?xml version="1.0" encoding="UTF-8" standalone="yes"?>
<Relationships xmlns="http://schemas.openxmlformats.org/package/2006/relationships"><Relationship Id="rId3" Type="http://schemas.openxmlformats.org/officeDocument/2006/relationships/image" Target="../media/image133.png"/><Relationship Id="rId2" Type="http://schemas.openxmlformats.org/officeDocument/2006/relationships/image" Target="../media/image132.png"/><Relationship Id="rId1" Type="http://schemas.openxmlformats.org/officeDocument/2006/relationships/image" Target="../media/image131.png"/></Relationships>
</file>

<file path=xl/drawings/_rels/drawing46.xml.rels><?xml version="1.0" encoding="UTF-8" standalone="yes"?>
<Relationships xmlns="http://schemas.openxmlformats.org/package/2006/relationships"><Relationship Id="rId2" Type="http://schemas.openxmlformats.org/officeDocument/2006/relationships/image" Target="../media/image135.png"/><Relationship Id="rId1" Type="http://schemas.openxmlformats.org/officeDocument/2006/relationships/image" Target="../media/image134.png"/></Relationships>
</file>

<file path=xl/drawings/_rels/drawing47.xml.rels><?xml version="1.0" encoding="UTF-8" standalone="yes"?>
<Relationships xmlns="http://schemas.openxmlformats.org/package/2006/relationships"><Relationship Id="rId3" Type="http://schemas.openxmlformats.org/officeDocument/2006/relationships/image" Target="../media/image138.png"/><Relationship Id="rId2" Type="http://schemas.openxmlformats.org/officeDocument/2006/relationships/image" Target="../media/image137.png"/><Relationship Id="rId1" Type="http://schemas.openxmlformats.org/officeDocument/2006/relationships/image" Target="../media/image136.png"/><Relationship Id="rId4" Type="http://schemas.openxmlformats.org/officeDocument/2006/relationships/image" Target="../media/image139.png"/></Relationships>
</file>

<file path=xl/drawings/_rels/drawing48.xml.rels><?xml version="1.0" encoding="UTF-8" standalone="yes"?>
<Relationships xmlns="http://schemas.openxmlformats.org/package/2006/relationships"><Relationship Id="rId3" Type="http://schemas.openxmlformats.org/officeDocument/2006/relationships/image" Target="../media/image142.png"/><Relationship Id="rId2" Type="http://schemas.openxmlformats.org/officeDocument/2006/relationships/image" Target="../media/image141.png"/><Relationship Id="rId1" Type="http://schemas.openxmlformats.org/officeDocument/2006/relationships/image" Target="../media/image140.png"/><Relationship Id="rId4" Type="http://schemas.openxmlformats.org/officeDocument/2006/relationships/image" Target="../media/image143.png"/></Relationships>
</file>

<file path=xl/drawings/_rels/drawing49.xml.rels><?xml version="1.0" encoding="UTF-8" standalone="yes"?>
<Relationships xmlns="http://schemas.openxmlformats.org/package/2006/relationships"><Relationship Id="rId2" Type="http://schemas.openxmlformats.org/officeDocument/2006/relationships/image" Target="../media/image142.png"/><Relationship Id="rId1" Type="http://schemas.openxmlformats.org/officeDocument/2006/relationships/image" Target="../media/image14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0.xml.rels><?xml version="1.0" encoding="UTF-8" standalone="yes"?>
<Relationships xmlns="http://schemas.openxmlformats.org/package/2006/relationships"><Relationship Id="rId2" Type="http://schemas.openxmlformats.org/officeDocument/2006/relationships/image" Target="../media/image146.png"/><Relationship Id="rId1" Type="http://schemas.openxmlformats.org/officeDocument/2006/relationships/image" Target="../media/image145.png"/></Relationships>
</file>

<file path=xl/drawings/_rels/drawing51.xml.rels><?xml version="1.0" encoding="UTF-8" standalone="yes"?>
<Relationships xmlns="http://schemas.openxmlformats.org/package/2006/relationships"><Relationship Id="rId2" Type="http://schemas.openxmlformats.org/officeDocument/2006/relationships/image" Target="../media/image148.png"/><Relationship Id="rId1" Type="http://schemas.openxmlformats.org/officeDocument/2006/relationships/image" Target="../media/image147.png"/></Relationships>
</file>

<file path=xl/drawings/_rels/drawing6.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oneCellAnchor>
    <xdr:from>
      <xdr:col>12</xdr:col>
      <xdr:colOff>603251</xdr:colOff>
      <xdr:row>9</xdr:row>
      <xdr:rowOff>57500</xdr:rowOff>
    </xdr:from>
    <xdr:ext cx="3143249" cy="682238"/>
    <xdr:sp macro="" textlink="">
      <xdr:nvSpPr>
        <xdr:cNvPr id="72" name="TextBox 71">
          <a:extLst>
            <a:ext uri="{FF2B5EF4-FFF2-40B4-BE49-F238E27FC236}">
              <a16:creationId xmlns:a16="http://schemas.microsoft.com/office/drawing/2014/main" id="{0E38EE69-6B08-414A-9D2C-CD72C4D099F1}"/>
            </a:ext>
          </a:extLst>
        </xdr:cNvPr>
        <xdr:cNvSpPr txBox="1"/>
      </xdr:nvSpPr>
      <xdr:spPr>
        <a:xfrm>
          <a:off x="10837334" y="1623833"/>
          <a:ext cx="3143249" cy="682238"/>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000" b="1">
              <a:latin typeface="Arial" panose="020B0604020202020204" pitchFamily="34" charset="0"/>
              <a:cs typeface="Arial" panose="020B0604020202020204" pitchFamily="34" charset="0"/>
            </a:rPr>
            <a:t>All info </a:t>
          </a:r>
          <a:r>
            <a:rPr lang="en-US" sz="1000" b="0">
              <a:latin typeface="Arial" panose="020B0604020202020204" pitchFamily="34" charset="0"/>
              <a:cs typeface="Arial" panose="020B0604020202020204" pitchFamily="34" charset="0"/>
            </a:rPr>
            <a:t>related to API</a:t>
          </a:r>
        </a:p>
        <a:p>
          <a:pPr algn="ctr"/>
          <a:r>
            <a:rPr lang="en-US" sz="1000" b="0" i="1">
              <a:solidFill>
                <a:schemeClr val="accent5">
                  <a:lumMod val="75000"/>
                </a:schemeClr>
              </a:solidFill>
              <a:latin typeface="Arial" panose="020B0604020202020204" pitchFamily="34" charset="0"/>
              <a:ea typeface="+mn-ea"/>
              <a:cs typeface="Arial" panose="020B0604020202020204" pitchFamily="34" charset="0"/>
            </a:rPr>
            <a:t>(*Manually input</a:t>
          </a:r>
        </a:p>
        <a:p>
          <a:pPr algn="ctr"/>
          <a:r>
            <a:rPr lang="en-US" sz="1000" b="0" i="1">
              <a:solidFill>
                <a:schemeClr val="accent5">
                  <a:lumMod val="75000"/>
                </a:schemeClr>
              </a:solidFill>
              <a:latin typeface="Arial" panose="020B0604020202020204" pitchFamily="34" charset="0"/>
              <a:ea typeface="+mn-ea"/>
              <a:cs typeface="Arial" panose="020B0604020202020204" pitchFamily="34" charset="0"/>
            </a:rPr>
            <a:t>or</a:t>
          </a:r>
          <a:br>
            <a:rPr lang="en-US" sz="1000" b="1" i="1">
              <a:solidFill>
                <a:schemeClr val="accent5">
                  <a:lumMod val="75000"/>
                </a:schemeClr>
              </a:solidFill>
              <a:latin typeface="Arial" panose="020B0604020202020204" pitchFamily="34" charset="0"/>
              <a:ea typeface="+mn-ea"/>
              <a:cs typeface="Arial" panose="020B0604020202020204" pitchFamily="34" charset="0"/>
            </a:rPr>
          </a:br>
          <a:r>
            <a:rPr lang="en-US" sz="1000" b="1" i="1">
              <a:solidFill>
                <a:schemeClr val="accent5">
                  <a:lumMod val="75000"/>
                </a:schemeClr>
              </a:solidFill>
              <a:latin typeface="Arial" panose="020B0604020202020204" pitchFamily="34" charset="0"/>
              <a:ea typeface="+mn-ea"/>
              <a:cs typeface="Arial" panose="020B0604020202020204" pitchFamily="34" charset="0"/>
            </a:rPr>
            <a:t>*Patse using 'Powerful Copy' Burp extension)</a:t>
          </a:r>
        </a:p>
      </xdr:txBody>
    </xdr:sp>
    <xdr:clientData/>
  </xdr:oneCellAnchor>
  <xdr:twoCellAnchor editAs="oneCell">
    <xdr:from>
      <xdr:col>7</xdr:col>
      <xdr:colOff>92759</xdr:colOff>
      <xdr:row>15</xdr:row>
      <xdr:rowOff>19746</xdr:rowOff>
    </xdr:from>
    <xdr:to>
      <xdr:col>18</xdr:col>
      <xdr:colOff>665401</xdr:colOff>
      <xdr:row>33</xdr:row>
      <xdr:rowOff>84667</xdr:rowOff>
    </xdr:to>
    <xdr:pic>
      <xdr:nvPicPr>
        <xdr:cNvPr id="3" name="Picture 2">
          <a:extLst>
            <a:ext uri="{FF2B5EF4-FFF2-40B4-BE49-F238E27FC236}">
              <a16:creationId xmlns:a16="http://schemas.microsoft.com/office/drawing/2014/main" id="{BC0B7848-BCC9-4D32-B112-53AD0AA7C0B3}"/>
            </a:ext>
          </a:extLst>
        </xdr:cNvPr>
        <xdr:cNvPicPr>
          <a:picLocks noChangeAspect="1"/>
        </xdr:cNvPicPr>
      </xdr:nvPicPr>
      <xdr:blipFill>
        <a:blip xmlns:r="http://schemas.openxmlformats.org/officeDocument/2006/relationships" r:embed="rId1"/>
        <a:stretch>
          <a:fillRect/>
        </a:stretch>
      </xdr:blipFill>
      <xdr:spPr>
        <a:xfrm>
          <a:off x="5850092" y="2422163"/>
          <a:ext cx="10383392" cy="2922421"/>
        </a:xfrm>
        <a:prstGeom prst="rect">
          <a:avLst/>
        </a:prstGeom>
      </xdr:spPr>
    </xdr:pic>
    <xdr:clientData/>
  </xdr:twoCellAnchor>
  <xdr:oneCellAnchor>
    <xdr:from>
      <xdr:col>7</xdr:col>
      <xdr:colOff>105832</xdr:colOff>
      <xdr:row>34</xdr:row>
      <xdr:rowOff>108498</xdr:rowOff>
    </xdr:from>
    <xdr:ext cx="1587502" cy="682238"/>
    <xdr:sp macro="" textlink="">
      <xdr:nvSpPr>
        <xdr:cNvPr id="6" name="TextBox 5">
          <a:extLst>
            <a:ext uri="{FF2B5EF4-FFF2-40B4-BE49-F238E27FC236}">
              <a16:creationId xmlns:a16="http://schemas.microsoft.com/office/drawing/2014/main" id="{66CB390E-3DFB-46FF-B751-0ED198B392A3}"/>
            </a:ext>
          </a:extLst>
        </xdr:cNvPr>
        <xdr:cNvSpPr txBox="1"/>
      </xdr:nvSpPr>
      <xdr:spPr>
        <a:xfrm>
          <a:off x="5863165" y="5643581"/>
          <a:ext cx="1587502" cy="682238"/>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marL="0" indent="0" algn="ctr"/>
          <a:r>
            <a:rPr lang="en-US" sz="1000" b="1">
              <a:solidFill>
                <a:schemeClr val="tx1"/>
              </a:solidFill>
              <a:latin typeface="Arial" panose="020B0604020202020204" pitchFamily="34" charset="0"/>
              <a:ea typeface="+mn-ea"/>
              <a:cs typeface="Arial" panose="020B0604020202020204" pitchFamily="34" charset="0"/>
            </a:rPr>
            <a:t>API Unique Value </a:t>
          </a:r>
          <a:r>
            <a:rPr lang="en-US" sz="1000" b="0">
              <a:solidFill>
                <a:schemeClr val="tx1"/>
              </a:solidFill>
              <a:latin typeface="Arial" panose="020B0604020202020204" pitchFamily="34" charset="0"/>
              <a:ea typeface="+mn-ea"/>
              <a:cs typeface="Arial" panose="020B0604020202020204" pitchFamily="34" charset="0"/>
            </a:rPr>
            <a:t>("AUV") </a:t>
          </a:r>
          <a:r>
            <a:rPr lang="en-US" sz="1000" b="1">
              <a:solidFill>
                <a:schemeClr val="tx1"/>
              </a:solidFill>
              <a:latin typeface="Arial" panose="020B0604020202020204" pitchFamily="34" charset="0"/>
              <a:ea typeface="+mn-ea"/>
              <a:cs typeface="Arial" panose="020B0604020202020204" pitchFamily="34" charset="0"/>
            </a:rPr>
            <a:t>= </a:t>
          </a:r>
          <a:r>
            <a:rPr lang="en-US" sz="1000" b="0">
              <a:solidFill>
                <a:schemeClr val="tx1"/>
              </a:solidFill>
              <a:latin typeface="Arial" panose="020B0604020202020204" pitchFamily="34" charset="0"/>
              <a:ea typeface="+mn-ea"/>
              <a:cs typeface="Arial" panose="020B0604020202020204" pitchFamily="34" charset="0"/>
            </a:rPr>
            <a:t>Domain + Path + Label</a:t>
          </a:r>
          <a:br>
            <a:rPr lang="en-US" sz="1000" b="0">
              <a:solidFill>
                <a:schemeClr val="tx1"/>
              </a:solidFill>
              <a:latin typeface="Arial" panose="020B0604020202020204" pitchFamily="34" charset="0"/>
              <a:ea typeface="+mn-ea"/>
              <a:cs typeface="Arial" panose="020B0604020202020204" pitchFamily="34" charset="0"/>
            </a:rPr>
          </a:br>
          <a:r>
            <a:rPr lang="en-US" sz="1000" b="1" i="1">
              <a:solidFill>
                <a:schemeClr val="accent5">
                  <a:lumMod val="75000"/>
                </a:schemeClr>
              </a:solidFill>
              <a:latin typeface="Arial" panose="020B0604020202020204" pitchFamily="34" charset="0"/>
              <a:ea typeface="+mn-ea"/>
              <a:cs typeface="Arial" panose="020B0604020202020204" pitchFamily="34" charset="0"/>
            </a:rPr>
            <a:t>(*Auto filled)</a:t>
          </a:r>
        </a:p>
      </xdr:txBody>
    </xdr:sp>
    <xdr:clientData/>
  </xdr:oneCellAnchor>
  <xdr:oneCellAnchor>
    <xdr:from>
      <xdr:col>7</xdr:col>
      <xdr:colOff>84668</xdr:colOff>
      <xdr:row>9</xdr:row>
      <xdr:rowOff>63500</xdr:rowOff>
    </xdr:from>
    <xdr:ext cx="1164166" cy="534762"/>
    <xdr:sp macro="" textlink="">
      <xdr:nvSpPr>
        <xdr:cNvPr id="11" name="TextBox 10">
          <a:extLst>
            <a:ext uri="{FF2B5EF4-FFF2-40B4-BE49-F238E27FC236}">
              <a16:creationId xmlns:a16="http://schemas.microsoft.com/office/drawing/2014/main" id="{B859893A-B444-4CE8-AED2-B05503D6C206}"/>
            </a:ext>
          </a:extLst>
        </xdr:cNvPr>
        <xdr:cNvSpPr txBox="1"/>
      </xdr:nvSpPr>
      <xdr:spPr>
        <a:xfrm>
          <a:off x="5842001" y="1513417"/>
          <a:ext cx="1164166" cy="534762"/>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000" b="1">
              <a:latin typeface="Arial" panose="020B0604020202020204" pitchFamily="34" charset="0"/>
              <a:cs typeface="Arial" panose="020B0604020202020204" pitchFamily="34" charset="0"/>
            </a:rPr>
            <a:t>Template row </a:t>
          </a:r>
          <a:r>
            <a:rPr lang="en-US" sz="1000" b="0">
              <a:latin typeface="Arial" panose="020B0604020202020204" pitchFamily="34" charset="0"/>
              <a:cs typeface="Arial" panose="020B0604020202020204" pitchFamily="34" charset="0"/>
            </a:rPr>
            <a:t>to copy and</a:t>
          </a:r>
          <a:r>
            <a:rPr lang="en-US" sz="1000" b="0" baseline="0">
              <a:latin typeface="Arial" panose="020B0604020202020204" pitchFamily="34" charset="0"/>
              <a:cs typeface="Arial" panose="020B0604020202020204" pitchFamily="34" charset="0"/>
            </a:rPr>
            <a:t> insert for new row</a:t>
          </a:r>
          <a:endParaRPr lang="en-US" sz="1000" b="0">
            <a:latin typeface="Arial" panose="020B0604020202020204" pitchFamily="34" charset="0"/>
            <a:cs typeface="Arial" panose="020B0604020202020204" pitchFamily="34" charset="0"/>
          </a:endParaRPr>
        </a:p>
      </xdr:txBody>
    </xdr:sp>
    <xdr:clientData/>
  </xdr:oneCellAnchor>
  <xdr:twoCellAnchor>
    <xdr:from>
      <xdr:col>7</xdr:col>
      <xdr:colOff>63500</xdr:colOff>
      <xdr:row>19</xdr:row>
      <xdr:rowOff>84667</xdr:rowOff>
    </xdr:from>
    <xdr:to>
      <xdr:col>18</xdr:col>
      <xdr:colOff>687917</xdr:colOff>
      <xdr:row>21</xdr:row>
      <xdr:rowOff>10583</xdr:rowOff>
    </xdr:to>
    <xdr:sp macro="" textlink="">
      <xdr:nvSpPr>
        <xdr:cNvPr id="21" name="Rectangle 20">
          <a:extLst>
            <a:ext uri="{FF2B5EF4-FFF2-40B4-BE49-F238E27FC236}">
              <a16:creationId xmlns:a16="http://schemas.microsoft.com/office/drawing/2014/main" id="{BFA64259-C3BD-4BB2-AA34-9E6CB225A8BD}"/>
            </a:ext>
          </a:extLst>
        </xdr:cNvPr>
        <xdr:cNvSpPr/>
      </xdr:nvSpPr>
      <xdr:spPr>
        <a:xfrm>
          <a:off x="5820833" y="3122084"/>
          <a:ext cx="10435167" cy="243416"/>
        </a:xfrm>
        <a:prstGeom prst="rect">
          <a:avLst/>
        </a:prstGeom>
        <a:noFill/>
        <a:ln w="28575">
          <a:solidFill>
            <a:srgbClr val="00206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169334</xdr:colOff>
      <xdr:row>12</xdr:row>
      <xdr:rowOff>42333</xdr:rowOff>
    </xdr:from>
    <xdr:to>
      <xdr:col>8</xdr:col>
      <xdr:colOff>31750</xdr:colOff>
      <xdr:row>20</xdr:row>
      <xdr:rowOff>21168</xdr:rowOff>
    </xdr:to>
    <xdr:cxnSp macro="">
      <xdr:nvCxnSpPr>
        <xdr:cNvPr id="8" name="Straight Arrow Connector 7">
          <a:extLst>
            <a:ext uri="{FF2B5EF4-FFF2-40B4-BE49-F238E27FC236}">
              <a16:creationId xmlns:a16="http://schemas.microsoft.com/office/drawing/2014/main" id="{1130D186-06CF-4D39-A206-1384E61D2CA3}"/>
            </a:ext>
          </a:extLst>
        </xdr:cNvPr>
        <xdr:cNvCxnSpPr/>
      </xdr:nvCxnSpPr>
      <xdr:spPr>
        <a:xfrm flipV="1">
          <a:off x="5926667" y="1968500"/>
          <a:ext cx="63500" cy="1248835"/>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211666</xdr:colOff>
      <xdr:row>36</xdr:row>
      <xdr:rowOff>45343</xdr:rowOff>
    </xdr:from>
    <xdr:ext cx="1767418" cy="829714"/>
    <xdr:sp macro="" textlink="">
      <xdr:nvSpPr>
        <xdr:cNvPr id="25" name="TextBox 24">
          <a:extLst>
            <a:ext uri="{FF2B5EF4-FFF2-40B4-BE49-F238E27FC236}">
              <a16:creationId xmlns:a16="http://schemas.microsoft.com/office/drawing/2014/main" id="{71D5DCE2-2B54-40D1-A3B9-7ED250537F7C}"/>
            </a:ext>
          </a:extLst>
        </xdr:cNvPr>
        <xdr:cNvSpPr txBox="1"/>
      </xdr:nvSpPr>
      <xdr:spPr>
        <a:xfrm>
          <a:off x="7778749" y="5781510"/>
          <a:ext cx="1767418" cy="829714"/>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marL="0" indent="0" algn="ctr"/>
          <a:r>
            <a:rPr lang="en-US" sz="1000" b="1">
              <a:solidFill>
                <a:schemeClr val="tx1"/>
              </a:solidFill>
              <a:latin typeface="Arial" panose="020B0604020202020204" pitchFamily="34" charset="0"/>
              <a:ea typeface="+mn-ea"/>
              <a:cs typeface="Arial" panose="020B0604020202020204" pitchFamily="34" charset="0"/>
            </a:rPr>
            <a:t>Alert</a:t>
          </a:r>
          <a:r>
            <a:rPr lang="en-US" sz="1000" b="1" baseline="0">
              <a:solidFill>
                <a:schemeClr val="tx1"/>
              </a:solidFill>
              <a:latin typeface="Arial" panose="020B0604020202020204" pitchFamily="34" charset="0"/>
              <a:ea typeface="+mn-ea"/>
              <a:cs typeface="Arial" panose="020B0604020202020204" pitchFamily="34" charset="0"/>
            </a:rPr>
            <a:t> </a:t>
          </a:r>
          <a:r>
            <a:rPr lang="en-US" sz="1000" b="0">
              <a:solidFill>
                <a:schemeClr val="tx1"/>
              </a:solidFill>
              <a:latin typeface="Arial" panose="020B0604020202020204" pitchFamily="34" charset="0"/>
              <a:ea typeface="+mn-ea"/>
              <a:cs typeface="Arial" panose="020B0604020202020204" pitchFamily="34" charset="0"/>
            </a:rPr>
            <a:t>w</a:t>
          </a:r>
          <a:r>
            <a:rPr lang="en-US" sz="1000" b="0" baseline="0">
              <a:solidFill>
                <a:schemeClr val="tx1"/>
              </a:solidFill>
              <a:latin typeface="Arial" panose="020B0604020202020204" pitchFamily="34" charset="0"/>
              <a:ea typeface="+mn-ea"/>
              <a:cs typeface="Arial" panose="020B0604020202020204" pitchFamily="34" charset="0"/>
            </a:rPr>
            <a:t>hen API unique valie is</a:t>
          </a:r>
          <a:r>
            <a:rPr lang="en-US" sz="1000" b="1" baseline="0">
              <a:solidFill>
                <a:schemeClr val="tx1"/>
              </a:solidFill>
              <a:latin typeface="Arial" panose="020B0604020202020204" pitchFamily="34" charset="0"/>
              <a:ea typeface="+mn-ea"/>
              <a:cs typeface="Arial" panose="020B0604020202020204" pitchFamily="34" charset="0"/>
            </a:rPr>
            <a:t> DUPLICATE</a:t>
          </a:r>
          <a:br>
            <a:rPr lang="en-US" sz="1000" b="1">
              <a:solidFill>
                <a:schemeClr val="tx1"/>
              </a:solidFill>
              <a:latin typeface="Arial" panose="020B0604020202020204" pitchFamily="34" charset="0"/>
              <a:ea typeface="+mn-ea"/>
              <a:cs typeface="Arial" panose="020B0604020202020204" pitchFamily="34" charset="0"/>
            </a:rPr>
          </a:br>
          <a:r>
            <a:rPr lang="en-US" sz="1000" b="1" i="1">
              <a:solidFill>
                <a:schemeClr val="accent5">
                  <a:lumMod val="75000"/>
                </a:schemeClr>
              </a:solidFill>
              <a:latin typeface="Arial" panose="020B0604020202020204" pitchFamily="34" charset="0"/>
              <a:ea typeface="+mn-ea"/>
              <a:cs typeface="Arial" panose="020B0604020202020204" pitchFamily="34" charset="0"/>
            </a:rPr>
            <a:t>(*Auto filled)</a:t>
          </a:r>
          <a:br>
            <a:rPr lang="en-US" sz="1000" b="0">
              <a:solidFill>
                <a:schemeClr val="accent5">
                  <a:lumMod val="75000"/>
                </a:schemeClr>
              </a:solidFill>
              <a:latin typeface="Arial" panose="020B0604020202020204" pitchFamily="34" charset="0"/>
              <a:ea typeface="+mn-ea"/>
              <a:cs typeface="Arial" panose="020B0604020202020204" pitchFamily="34" charset="0"/>
            </a:rPr>
          </a:br>
          <a:r>
            <a:rPr lang="en-US" sz="1000" b="0">
              <a:solidFill>
                <a:sysClr val="windowText" lastClr="000000"/>
              </a:solidFill>
              <a:latin typeface="Arial" panose="020B0604020202020204" pitchFamily="34" charset="0"/>
              <a:ea typeface="+mn-ea"/>
              <a:cs typeface="Arial" panose="020B0604020202020204" pitchFamily="34" charset="0"/>
            </a:rPr>
            <a:t>=&gt; Need</a:t>
          </a:r>
          <a:r>
            <a:rPr lang="en-US" sz="1000" b="0" baseline="0">
              <a:solidFill>
                <a:sysClr val="windowText" lastClr="000000"/>
              </a:solidFill>
              <a:latin typeface="Arial" panose="020B0604020202020204" pitchFamily="34" charset="0"/>
              <a:ea typeface="+mn-ea"/>
              <a:cs typeface="Arial" panose="020B0604020202020204" pitchFamily="34" charset="0"/>
            </a:rPr>
            <a:t> to add/ change</a:t>
          </a:r>
          <a:r>
            <a:rPr lang="en-US" sz="1000" b="1" baseline="0">
              <a:solidFill>
                <a:sysClr val="windowText" lastClr="000000"/>
              </a:solidFill>
              <a:latin typeface="Arial" panose="020B0604020202020204" pitchFamily="34" charset="0"/>
              <a:ea typeface="+mn-ea"/>
              <a:cs typeface="Arial" panose="020B0604020202020204" pitchFamily="34" charset="0"/>
            </a:rPr>
            <a:t> Label</a:t>
          </a:r>
          <a:endParaRPr lang="en-US" sz="1000" b="1">
            <a:solidFill>
              <a:sysClr val="windowText" lastClr="000000"/>
            </a:solidFill>
            <a:latin typeface="Arial" panose="020B0604020202020204" pitchFamily="34" charset="0"/>
            <a:ea typeface="+mn-ea"/>
            <a:cs typeface="Arial" panose="020B0604020202020204" pitchFamily="34" charset="0"/>
          </a:endParaRPr>
        </a:p>
      </xdr:txBody>
    </xdr:sp>
    <xdr:clientData/>
  </xdr:oneCellAnchor>
  <xdr:twoCellAnchor>
    <xdr:from>
      <xdr:col>9</xdr:col>
      <xdr:colOff>275167</xdr:colOff>
      <xdr:row>32</xdr:row>
      <xdr:rowOff>127000</xdr:rowOff>
    </xdr:from>
    <xdr:to>
      <xdr:col>9</xdr:col>
      <xdr:colOff>571500</xdr:colOff>
      <xdr:row>36</xdr:row>
      <xdr:rowOff>42333</xdr:rowOff>
    </xdr:to>
    <xdr:cxnSp macro="">
      <xdr:nvCxnSpPr>
        <xdr:cNvPr id="26" name="Straight Arrow Connector 25">
          <a:extLst>
            <a:ext uri="{FF2B5EF4-FFF2-40B4-BE49-F238E27FC236}">
              <a16:creationId xmlns:a16="http://schemas.microsoft.com/office/drawing/2014/main" id="{34DCE2C5-DAA3-44D3-AB38-FF36346D9D53}"/>
            </a:ext>
          </a:extLst>
        </xdr:cNvPr>
        <xdr:cNvCxnSpPr/>
      </xdr:nvCxnSpPr>
      <xdr:spPr>
        <a:xfrm>
          <a:off x="7842250" y="5228167"/>
          <a:ext cx="296333" cy="550333"/>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306916</xdr:colOff>
      <xdr:row>36</xdr:row>
      <xdr:rowOff>45344</xdr:rowOff>
    </xdr:from>
    <xdr:ext cx="1926168" cy="829714"/>
    <xdr:sp macro="" textlink="">
      <xdr:nvSpPr>
        <xdr:cNvPr id="31" name="TextBox 30">
          <a:extLst>
            <a:ext uri="{FF2B5EF4-FFF2-40B4-BE49-F238E27FC236}">
              <a16:creationId xmlns:a16="http://schemas.microsoft.com/office/drawing/2014/main" id="{829A6F2A-B0AE-4B55-8BE5-30535BAE851E}"/>
            </a:ext>
          </a:extLst>
        </xdr:cNvPr>
        <xdr:cNvSpPr txBox="1"/>
      </xdr:nvSpPr>
      <xdr:spPr>
        <a:xfrm>
          <a:off x="9651999" y="5781511"/>
          <a:ext cx="1926168" cy="829714"/>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marL="0" indent="0" algn="ctr"/>
          <a:r>
            <a:rPr lang="en-US" sz="1000" b="1">
              <a:solidFill>
                <a:schemeClr val="tx1"/>
              </a:solidFill>
              <a:latin typeface="Arial" panose="020B0604020202020204" pitchFamily="34" charset="0"/>
              <a:ea typeface="+mn-ea"/>
              <a:cs typeface="Arial" panose="020B0604020202020204" pitchFamily="34" charset="0"/>
            </a:rPr>
            <a:t>Alert</a:t>
          </a:r>
          <a:r>
            <a:rPr lang="en-US" sz="1000" b="1" baseline="0">
              <a:solidFill>
                <a:schemeClr val="tx1"/>
              </a:solidFill>
              <a:latin typeface="Arial" panose="020B0604020202020204" pitchFamily="34" charset="0"/>
              <a:ea typeface="+mn-ea"/>
              <a:cs typeface="Arial" panose="020B0604020202020204" pitchFamily="34" charset="0"/>
            </a:rPr>
            <a:t> </a:t>
          </a:r>
          <a:r>
            <a:rPr lang="en-US" sz="1000" b="0">
              <a:solidFill>
                <a:schemeClr val="tx1"/>
              </a:solidFill>
              <a:latin typeface="Arial" panose="020B0604020202020204" pitchFamily="34" charset="0"/>
              <a:ea typeface="+mn-ea"/>
              <a:cs typeface="Arial" panose="020B0604020202020204" pitchFamily="34" charset="0"/>
            </a:rPr>
            <a:t>w</a:t>
          </a:r>
          <a:r>
            <a:rPr lang="en-US" sz="1000" b="0" baseline="0">
              <a:solidFill>
                <a:schemeClr val="tx1"/>
              </a:solidFill>
              <a:latin typeface="Arial" panose="020B0604020202020204" pitchFamily="34" charset="0"/>
              <a:ea typeface="+mn-ea"/>
              <a:cs typeface="Arial" panose="020B0604020202020204" pitchFamily="34" charset="0"/>
            </a:rPr>
            <a:t>hen </a:t>
          </a:r>
          <a:r>
            <a:rPr lang="en-US" sz="1000" b="1" baseline="0">
              <a:solidFill>
                <a:schemeClr val="tx1"/>
              </a:solidFill>
              <a:latin typeface="Arial" panose="020B0604020202020204" pitchFamily="34" charset="0"/>
              <a:ea typeface="+mn-ea"/>
              <a:cs typeface="Arial" panose="020B0604020202020204" pitchFamily="34" charset="0"/>
            </a:rPr>
            <a:t>NO LOG </a:t>
          </a:r>
          <a:r>
            <a:rPr lang="en-US" sz="1000" b="0" baseline="0">
              <a:solidFill>
                <a:schemeClr val="tx1"/>
              </a:solidFill>
              <a:latin typeface="Arial" panose="020B0604020202020204" pitchFamily="34" charset="0"/>
              <a:ea typeface="+mn-ea"/>
              <a:cs typeface="Arial" panose="020B0604020202020204" pitchFamily="34" charset="0"/>
            </a:rPr>
            <a:t>belongs to that API </a:t>
          </a:r>
          <a:br>
            <a:rPr lang="en-US" sz="1000" b="0" baseline="0">
              <a:solidFill>
                <a:schemeClr val="tx1"/>
              </a:solidFill>
              <a:latin typeface="Arial" panose="020B0604020202020204" pitchFamily="34" charset="0"/>
              <a:ea typeface="+mn-ea"/>
              <a:cs typeface="Arial" panose="020B0604020202020204" pitchFamily="34" charset="0"/>
            </a:rPr>
          </a:br>
          <a:r>
            <a:rPr lang="en-US" sz="1000" b="1" i="1">
              <a:solidFill>
                <a:schemeClr val="accent5">
                  <a:lumMod val="75000"/>
                </a:schemeClr>
              </a:solidFill>
              <a:latin typeface="Arial" panose="020B0604020202020204" pitchFamily="34" charset="0"/>
              <a:ea typeface="+mn-ea"/>
              <a:cs typeface="Arial" panose="020B0604020202020204" pitchFamily="34" charset="0"/>
            </a:rPr>
            <a:t>(*Auto filled)</a:t>
          </a:r>
          <a:br>
            <a:rPr lang="en-US" sz="1000" b="1" i="1">
              <a:solidFill>
                <a:schemeClr val="accent5">
                  <a:lumMod val="75000"/>
                </a:schemeClr>
              </a:solidFill>
              <a:latin typeface="Arial" panose="020B0604020202020204" pitchFamily="34" charset="0"/>
              <a:ea typeface="+mn-ea"/>
              <a:cs typeface="Arial" panose="020B0604020202020204" pitchFamily="34" charset="0"/>
            </a:rPr>
          </a:br>
          <a:r>
            <a:rPr lang="en-US" sz="1000" b="0">
              <a:solidFill>
                <a:sysClr val="windowText" lastClr="000000"/>
              </a:solidFill>
              <a:latin typeface="Arial" panose="020B0604020202020204" pitchFamily="34" charset="0"/>
              <a:ea typeface="+mn-ea"/>
              <a:cs typeface="Arial" panose="020B0604020202020204" pitchFamily="34" charset="0"/>
            </a:rPr>
            <a:t>=&gt; Need</a:t>
          </a:r>
          <a:r>
            <a:rPr lang="en-US" sz="1000" b="0" baseline="0">
              <a:solidFill>
                <a:sysClr val="windowText" lastClr="000000"/>
              </a:solidFill>
              <a:latin typeface="Arial" panose="020B0604020202020204" pitchFamily="34" charset="0"/>
              <a:ea typeface="+mn-ea"/>
              <a:cs typeface="Arial" panose="020B0604020202020204" pitchFamily="34" charset="0"/>
            </a:rPr>
            <a:t> </a:t>
          </a:r>
          <a:r>
            <a:rPr lang="en-US" sz="1000" b="1" baseline="0">
              <a:solidFill>
                <a:sysClr val="windowText" lastClr="000000"/>
              </a:solidFill>
              <a:latin typeface="Arial" panose="020B0604020202020204" pitchFamily="34" charset="0"/>
              <a:ea typeface="+mn-ea"/>
              <a:cs typeface="Arial" panose="020B0604020202020204" pitchFamily="34" charset="0"/>
            </a:rPr>
            <a:t>to input test </a:t>
          </a:r>
          <a:r>
            <a:rPr lang="en-US" sz="1000" b="0" baseline="0">
              <a:solidFill>
                <a:sysClr val="windowText" lastClr="000000"/>
              </a:solidFill>
              <a:latin typeface="Arial" panose="020B0604020202020204" pitchFamily="34" charset="0"/>
              <a:ea typeface="+mn-ea"/>
              <a:cs typeface="Arial" panose="020B0604020202020204" pitchFamily="34" charset="0"/>
            </a:rPr>
            <a:t>for that API in sheet "</a:t>
          </a:r>
          <a:r>
            <a:rPr lang="en-US" sz="1000" b="1" baseline="0">
              <a:solidFill>
                <a:sysClr val="windowText" lastClr="000000"/>
              </a:solidFill>
              <a:latin typeface="Arial" panose="020B0604020202020204" pitchFamily="34" charset="0"/>
              <a:ea typeface="+mn-ea"/>
              <a:cs typeface="Arial" panose="020B0604020202020204" pitchFamily="34" charset="0"/>
            </a:rPr>
            <a:t>Test Log</a:t>
          </a:r>
          <a:r>
            <a:rPr lang="en-US" sz="1000" b="0" baseline="0">
              <a:solidFill>
                <a:sysClr val="windowText" lastClr="000000"/>
              </a:solidFill>
              <a:latin typeface="Arial" panose="020B0604020202020204" pitchFamily="34" charset="0"/>
              <a:ea typeface="+mn-ea"/>
              <a:cs typeface="Arial" panose="020B0604020202020204" pitchFamily="34" charset="0"/>
            </a:rPr>
            <a:t>"</a:t>
          </a:r>
          <a:endParaRPr lang="en-US" sz="1000" b="1">
            <a:solidFill>
              <a:sysClr val="windowText" lastClr="000000"/>
            </a:solidFill>
            <a:latin typeface="Arial" panose="020B0604020202020204" pitchFamily="34" charset="0"/>
            <a:ea typeface="+mn-ea"/>
            <a:cs typeface="Arial" panose="020B0604020202020204" pitchFamily="34" charset="0"/>
          </a:endParaRPr>
        </a:p>
      </xdr:txBody>
    </xdr:sp>
    <xdr:clientData/>
  </xdr:oneCellAnchor>
  <xdr:twoCellAnchor>
    <xdr:from>
      <xdr:col>9</xdr:col>
      <xdr:colOff>872067</xdr:colOff>
      <xdr:row>32</xdr:row>
      <xdr:rowOff>131233</xdr:rowOff>
    </xdr:from>
    <xdr:to>
      <xdr:col>11</xdr:col>
      <xdr:colOff>423334</xdr:colOff>
      <xdr:row>36</xdr:row>
      <xdr:rowOff>74083</xdr:rowOff>
    </xdr:to>
    <xdr:cxnSp macro="">
      <xdr:nvCxnSpPr>
        <xdr:cNvPr id="29" name="Straight Arrow Connector 28">
          <a:extLst>
            <a:ext uri="{FF2B5EF4-FFF2-40B4-BE49-F238E27FC236}">
              <a16:creationId xmlns:a16="http://schemas.microsoft.com/office/drawing/2014/main" id="{A05F85EF-82C8-44DE-A107-EA83E277D7BC}"/>
            </a:ext>
          </a:extLst>
        </xdr:cNvPr>
        <xdr:cNvCxnSpPr/>
      </xdr:nvCxnSpPr>
      <xdr:spPr>
        <a:xfrm>
          <a:off x="8439150" y="5232400"/>
          <a:ext cx="1329267" cy="577850"/>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507999</xdr:colOff>
      <xdr:row>36</xdr:row>
      <xdr:rowOff>29422</xdr:rowOff>
    </xdr:from>
    <xdr:ext cx="1365251" cy="387286"/>
    <xdr:sp macro="" textlink="">
      <xdr:nvSpPr>
        <xdr:cNvPr id="42" name="TextBox 41">
          <a:extLst>
            <a:ext uri="{FF2B5EF4-FFF2-40B4-BE49-F238E27FC236}">
              <a16:creationId xmlns:a16="http://schemas.microsoft.com/office/drawing/2014/main" id="{BFA08668-F479-43B7-9511-003FD5C480D6}"/>
            </a:ext>
          </a:extLst>
        </xdr:cNvPr>
        <xdr:cNvSpPr txBox="1"/>
      </xdr:nvSpPr>
      <xdr:spPr>
        <a:xfrm>
          <a:off x="11631082" y="5765589"/>
          <a:ext cx="1365251" cy="387286"/>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marL="0" indent="0" algn="ctr"/>
          <a:r>
            <a:rPr lang="en-US" sz="1000" b="0">
              <a:solidFill>
                <a:schemeClr val="tx1"/>
              </a:solidFill>
              <a:latin typeface="Arial" panose="020B0604020202020204" pitchFamily="34" charset="0"/>
              <a:ea typeface="+mn-ea"/>
              <a:cs typeface="Arial" panose="020B0604020202020204" pitchFamily="34" charset="0"/>
            </a:rPr>
            <a:t>Change to </a:t>
          </a:r>
          <a:r>
            <a:rPr lang="en-US" sz="1000" b="1">
              <a:solidFill>
                <a:schemeClr val="tx1"/>
              </a:solidFill>
              <a:latin typeface="Arial" panose="020B0604020202020204" pitchFamily="34" charset="0"/>
              <a:ea typeface="+mn-ea"/>
              <a:cs typeface="Arial" panose="020B0604020202020204" pitchFamily="34" charset="0"/>
            </a:rPr>
            <a:t>yellow </a:t>
          </a:r>
          <a:br>
            <a:rPr lang="en-US" sz="1000" b="1">
              <a:solidFill>
                <a:schemeClr val="tx1"/>
              </a:solidFill>
              <a:latin typeface="Arial" panose="020B0604020202020204" pitchFamily="34" charset="0"/>
              <a:ea typeface="+mn-ea"/>
              <a:cs typeface="Arial" panose="020B0604020202020204" pitchFamily="34" charset="0"/>
            </a:rPr>
          </a:br>
          <a:r>
            <a:rPr lang="en-US" sz="1000" b="0">
              <a:solidFill>
                <a:schemeClr val="tx1"/>
              </a:solidFill>
              <a:latin typeface="Arial" panose="020B0604020202020204" pitchFamily="34" charset="0"/>
              <a:ea typeface="+mn-ea"/>
              <a:cs typeface="Arial" panose="020B0604020202020204" pitchFamily="34" charset="0"/>
            </a:rPr>
            <a:t>if</a:t>
          </a:r>
          <a:r>
            <a:rPr lang="en-US" sz="1000" b="1">
              <a:solidFill>
                <a:schemeClr val="tx1"/>
              </a:solidFill>
              <a:latin typeface="Arial" panose="020B0604020202020204" pitchFamily="34" charset="0"/>
              <a:ea typeface="+mn-ea"/>
              <a:cs typeface="Arial" panose="020B0604020202020204" pitchFamily="34" charset="0"/>
            </a:rPr>
            <a:t> BLANK</a:t>
          </a:r>
          <a:endParaRPr lang="en-US" sz="1000" b="1">
            <a:solidFill>
              <a:sysClr val="windowText" lastClr="000000"/>
            </a:solidFill>
            <a:latin typeface="Arial" panose="020B0604020202020204" pitchFamily="34" charset="0"/>
            <a:ea typeface="+mn-ea"/>
            <a:cs typeface="Arial" panose="020B0604020202020204" pitchFamily="34" charset="0"/>
          </a:endParaRPr>
        </a:p>
      </xdr:txBody>
    </xdr:sp>
    <xdr:clientData/>
  </xdr:oneCellAnchor>
  <xdr:twoCellAnchor>
    <xdr:from>
      <xdr:col>11</xdr:col>
      <xdr:colOff>328084</xdr:colOff>
      <xdr:row>31</xdr:row>
      <xdr:rowOff>74083</xdr:rowOff>
    </xdr:from>
    <xdr:to>
      <xdr:col>14</xdr:col>
      <xdr:colOff>328084</xdr:colOff>
      <xdr:row>36</xdr:row>
      <xdr:rowOff>42333</xdr:rowOff>
    </xdr:to>
    <xdr:cxnSp macro="">
      <xdr:nvCxnSpPr>
        <xdr:cNvPr id="34" name="Straight Arrow Connector 33">
          <a:extLst>
            <a:ext uri="{FF2B5EF4-FFF2-40B4-BE49-F238E27FC236}">
              <a16:creationId xmlns:a16="http://schemas.microsoft.com/office/drawing/2014/main" id="{064DC934-CAA1-4D3D-B934-37C3E7DDB60B}"/>
            </a:ext>
          </a:extLst>
        </xdr:cNvPr>
        <xdr:cNvCxnSpPr/>
      </xdr:nvCxnSpPr>
      <xdr:spPr>
        <a:xfrm>
          <a:off x="9673167" y="5016500"/>
          <a:ext cx="2667000" cy="762000"/>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476250</xdr:colOff>
      <xdr:row>32</xdr:row>
      <xdr:rowOff>31750</xdr:rowOff>
    </xdr:from>
    <xdr:to>
      <xdr:col>14</xdr:col>
      <xdr:colOff>42334</xdr:colOff>
      <xdr:row>36</xdr:row>
      <xdr:rowOff>42333</xdr:rowOff>
    </xdr:to>
    <xdr:cxnSp macro="">
      <xdr:nvCxnSpPr>
        <xdr:cNvPr id="36" name="Straight Arrow Connector 35">
          <a:extLst>
            <a:ext uri="{FF2B5EF4-FFF2-40B4-BE49-F238E27FC236}">
              <a16:creationId xmlns:a16="http://schemas.microsoft.com/office/drawing/2014/main" id="{E538B581-3978-4F2F-AA9D-041A4A49D359}"/>
            </a:ext>
          </a:extLst>
        </xdr:cNvPr>
        <xdr:cNvCxnSpPr/>
      </xdr:nvCxnSpPr>
      <xdr:spPr>
        <a:xfrm>
          <a:off x="8932333" y="5132917"/>
          <a:ext cx="3122084" cy="645583"/>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1079501</xdr:colOff>
      <xdr:row>9</xdr:row>
      <xdr:rowOff>63500</xdr:rowOff>
    </xdr:from>
    <xdr:ext cx="1174749" cy="534762"/>
    <xdr:sp macro="" textlink="">
      <xdr:nvSpPr>
        <xdr:cNvPr id="45" name="TextBox 44">
          <a:extLst>
            <a:ext uri="{FF2B5EF4-FFF2-40B4-BE49-F238E27FC236}">
              <a16:creationId xmlns:a16="http://schemas.microsoft.com/office/drawing/2014/main" id="{FB5CDC09-30E3-4C1B-9264-CDCB0802C6ED}"/>
            </a:ext>
          </a:extLst>
        </xdr:cNvPr>
        <xdr:cNvSpPr txBox="1"/>
      </xdr:nvSpPr>
      <xdr:spPr>
        <a:xfrm>
          <a:off x="7037918" y="1629833"/>
          <a:ext cx="1174749" cy="534762"/>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000" b="0">
              <a:latin typeface="Arial" panose="020B0604020202020204" pitchFamily="34" charset="0"/>
              <a:cs typeface="Arial" panose="020B0604020202020204" pitchFamily="34" charset="0"/>
            </a:rPr>
            <a:t>Function </a:t>
          </a:r>
          <a:r>
            <a:rPr lang="en-US" sz="1000" b="1">
              <a:latin typeface="Arial" panose="020B0604020202020204" pitchFamily="34" charset="0"/>
              <a:cs typeface="Arial" panose="020B0604020202020204" pitchFamily="34" charset="0"/>
            </a:rPr>
            <a:t>location in UI</a:t>
          </a:r>
        </a:p>
        <a:p>
          <a:pPr algn="ctr"/>
          <a:r>
            <a:rPr lang="en-US" sz="1000" b="0" i="1">
              <a:solidFill>
                <a:schemeClr val="accent5">
                  <a:lumMod val="75000"/>
                </a:schemeClr>
              </a:solidFill>
              <a:latin typeface="Arial" panose="020B0604020202020204" pitchFamily="34" charset="0"/>
              <a:ea typeface="+mn-ea"/>
              <a:cs typeface="Arial" panose="020B0604020202020204" pitchFamily="34" charset="0"/>
            </a:rPr>
            <a:t>(*Manually input)</a:t>
          </a:r>
        </a:p>
      </xdr:txBody>
    </xdr:sp>
    <xdr:clientData/>
  </xdr:oneCellAnchor>
  <xdr:oneCellAnchor>
    <xdr:from>
      <xdr:col>9</xdr:col>
      <xdr:colOff>698500</xdr:colOff>
      <xdr:row>9</xdr:row>
      <xdr:rowOff>51472</xdr:rowOff>
    </xdr:from>
    <xdr:ext cx="1312332" cy="706988"/>
    <xdr:sp macro="" textlink="">
      <xdr:nvSpPr>
        <xdr:cNvPr id="48" name="TextBox 47">
          <a:extLst>
            <a:ext uri="{FF2B5EF4-FFF2-40B4-BE49-F238E27FC236}">
              <a16:creationId xmlns:a16="http://schemas.microsoft.com/office/drawing/2014/main" id="{41F52F42-D043-4139-A9F4-35AE622749F6}"/>
            </a:ext>
          </a:extLst>
        </xdr:cNvPr>
        <xdr:cNvSpPr txBox="1"/>
      </xdr:nvSpPr>
      <xdr:spPr>
        <a:xfrm>
          <a:off x="8265583" y="1617805"/>
          <a:ext cx="1312332" cy="706988"/>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000" b="1">
              <a:latin typeface="Arial" panose="020B0604020202020204" pitchFamily="34" charset="0"/>
              <a:cs typeface="Arial" panose="020B0604020202020204" pitchFamily="34" charset="0"/>
            </a:rPr>
            <a:t>Label </a:t>
          </a:r>
          <a:r>
            <a:rPr lang="en-US" sz="1000" b="0">
              <a:latin typeface="Arial" panose="020B0604020202020204" pitchFamily="34" charset="0"/>
              <a:cs typeface="Arial" panose="020B0604020202020204" pitchFamily="34" charset="0"/>
            </a:rPr>
            <a:t>for</a:t>
          </a:r>
          <a:r>
            <a:rPr lang="en-US" sz="1000" b="0" baseline="0">
              <a:latin typeface="Arial" panose="020B0604020202020204" pitchFamily="34" charset="0"/>
              <a:cs typeface="Arial" panose="020B0604020202020204" pitchFamily="34" charset="0"/>
            </a:rPr>
            <a:t> API </a:t>
          </a:r>
          <a:r>
            <a:rPr lang="en-US" sz="1000" b="1" baseline="0">
              <a:latin typeface="Arial" panose="020B0604020202020204" pitchFamily="34" charset="0"/>
              <a:cs typeface="Arial" panose="020B0604020202020204" pitchFamily="34" charset="0"/>
            </a:rPr>
            <a:t>name</a:t>
          </a:r>
          <a:r>
            <a:rPr lang="en-US" sz="1000" b="0" baseline="0">
              <a:latin typeface="Arial" panose="020B0604020202020204" pitchFamily="34" charset="0"/>
              <a:cs typeface="Arial" panose="020B0604020202020204" pitchFamily="34" charset="0"/>
            </a:rPr>
            <a:t> and for </a:t>
          </a:r>
          <a:r>
            <a:rPr lang="en-US" sz="1000" b="1" baseline="0">
              <a:latin typeface="Arial" panose="020B0604020202020204" pitchFamily="34" charset="0"/>
              <a:cs typeface="Arial" panose="020B0604020202020204" pitchFamily="34" charset="0"/>
            </a:rPr>
            <a:t>unique</a:t>
          </a:r>
          <a:r>
            <a:rPr lang="en-US" sz="1000" b="0" baseline="0">
              <a:latin typeface="Arial" panose="020B0604020202020204" pitchFamily="34" charset="0"/>
              <a:cs typeface="Arial" panose="020B0604020202020204" pitchFamily="34" charset="0"/>
            </a:rPr>
            <a:t> purpose</a:t>
          </a:r>
        </a:p>
        <a:p>
          <a:pPr marL="0" indent="0" algn="ctr"/>
          <a:r>
            <a:rPr lang="en-US" sz="1000" b="0" i="1">
              <a:solidFill>
                <a:schemeClr val="accent5">
                  <a:lumMod val="75000"/>
                </a:schemeClr>
              </a:solidFill>
              <a:latin typeface="Arial" panose="020B0604020202020204" pitchFamily="34" charset="0"/>
              <a:ea typeface="+mn-ea"/>
              <a:cs typeface="Arial" panose="020B0604020202020204" pitchFamily="34" charset="0"/>
            </a:rPr>
            <a:t>(*Manually input)</a:t>
          </a:r>
        </a:p>
      </xdr:txBody>
    </xdr:sp>
    <xdr:clientData/>
  </xdr:oneCellAnchor>
  <xdr:oneCellAnchor>
    <xdr:from>
      <xdr:col>8</xdr:col>
      <xdr:colOff>105832</xdr:colOff>
      <xdr:row>39</xdr:row>
      <xdr:rowOff>84785</xdr:rowOff>
    </xdr:from>
    <xdr:ext cx="1655233" cy="412036"/>
    <xdr:sp macro="" textlink="">
      <xdr:nvSpPr>
        <xdr:cNvPr id="53" name="TextBox 52">
          <a:extLst>
            <a:ext uri="{FF2B5EF4-FFF2-40B4-BE49-F238E27FC236}">
              <a16:creationId xmlns:a16="http://schemas.microsoft.com/office/drawing/2014/main" id="{4F0C4314-7D40-48EC-9145-1D34B3B9CAFE}"/>
            </a:ext>
          </a:extLst>
        </xdr:cNvPr>
        <xdr:cNvSpPr txBox="1"/>
      </xdr:nvSpPr>
      <xdr:spPr>
        <a:xfrm>
          <a:off x="6064249" y="6297202"/>
          <a:ext cx="1655233" cy="412036"/>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marL="0" indent="0" algn="ctr"/>
          <a:r>
            <a:rPr lang="en-US" sz="1000" b="0">
              <a:solidFill>
                <a:schemeClr val="tx1"/>
              </a:solidFill>
              <a:latin typeface="Arial" panose="020B0604020202020204" pitchFamily="34" charset="0"/>
              <a:ea typeface="+mn-ea"/>
              <a:cs typeface="Arial" panose="020B0604020202020204" pitchFamily="34" charset="0"/>
            </a:rPr>
            <a:t>Change to </a:t>
          </a:r>
          <a:r>
            <a:rPr lang="en-US" sz="1000" b="1">
              <a:solidFill>
                <a:schemeClr val="tx1"/>
              </a:solidFill>
              <a:latin typeface="Arial" panose="020B0604020202020204" pitchFamily="34" charset="0"/>
              <a:ea typeface="+mn-ea"/>
              <a:cs typeface="Arial" panose="020B0604020202020204" pitchFamily="34" charset="0"/>
            </a:rPr>
            <a:t>yellow </a:t>
          </a:r>
          <a:br>
            <a:rPr lang="en-US" sz="1000" b="1">
              <a:solidFill>
                <a:schemeClr val="tx1"/>
              </a:solidFill>
              <a:latin typeface="Arial" panose="020B0604020202020204" pitchFamily="34" charset="0"/>
              <a:ea typeface="+mn-ea"/>
              <a:cs typeface="Arial" panose="020B0604020202020204" pitchFamily="34" charset="0"/>
            </a:rPr>
          </a:br>
          <a:r>
            <a:rPr lang="en-US" sz="1000" b="0">
              <a:solidFill>
                <a:schemeClr val="tx1"/>
              </a:solidFill>
              <a:latin typeface="Arial" panose="020B0604020202020204" pitchFamily="34" charset="0"/>
              <a:ea typeface="+mn-ea"/>
              <a:cs typeface="Arial" panose="020B0604020202020204" pitchFamily="34" charset="0"/>
            </a:rPr>
            <a:t>if </a:t>
          </a:r>
          <a:r>
            <a:rPr lang="en-US" sz="1100" b="0">
              <a:solidFill>
                <a:schemeClr val="tx1"/>
              </a:solidFill>
              <a:effectLst/>
              <a:latin typeface="+mn-lt"/>
              <a:ea typeface="+mn-ea"/>
              <a:cs typeface="+mn-cs"/>
            </a:rPr>
            <a:t>"AUV" </a:t>
          </a:r>
          <a:r>
            <a:rPr lang="en-US" sz="1000" b="1">
              <a:solidFill>
                <a:schemeClr val="tx1"/>
              </a:solidFill>
              <a:latin typeface="Arial" panose="020B0604020202020204" pitchFamily="34" charset="0"/>
              <a:ea typeface="+mn-ea"/>
              <a:cs typeface="Arial" panose="020B0604020202020204" pitchFamily="34" charset="0"/>
            </a:rPr>
            <a:t>DUPLICATED</a:t>
          </a:r>
          <a:endParaRPr lang="en-US" sz="1000" b="1">
            <a:solidFill>
              <a:sysClr val="windowText" lastClr="000000"/>
            </a:solidFill>
            <a:latin typeface="Arial" panose="020B0604020202020204" pitchFamily="34" charset="0"/>
            <a:ea typeface="+mn-ea"/>
            <a:cs typeface="Arial" panose="020B0604020202020204" pitchFamily="34" charset="0"/>
          </a:endParaRPr>
        </a:p>
      </xdr:txBody>
    </xdr:sp>
    <xdr:clientData/>
  </xdr:oneCellAnchor>
  <xdr:oneCellAnchor>
    <xdr:from>
      <xdr:col>11</xdr:col>
      <xdr:colOff>296335</xdr:colOff>
      <xdr:row>9</xdr:row>
      <xdr:rowOff>63845</xdr:rowOff>
    </xdr:from>
    <xdr:ext cx="1142999" cy="682238"/>
    <xdr:sp macro="" textlink="">
      <xdr:nvSpPr>
        <xdr:cNvPr id="63" name="TextBox 62">
          <a:extLst>
            <a:ext uri="{FF2B5EF4-FFF2-40B4-BE49-F238E27FC236}">
              <a16:creationId xmlns:a16="http://schemas.microsoft.com/office/drawing/2014/main" id="{B60BDDEC-5350-4891-8986-2981551AEC32}"/>
            </a:ext>
          </a:extLst>
        </xdr:cNvPr>
        <xdr:cNvSpPr txBox="1"/>
      </xdr:nvSpPr>
      <xdr:spPr>
        <a:xfrm>
          <a:off x="9641418" y="1630178"/>
          <a:ext cx="1142999" cy="682238"/>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000" b="1">
              <a:latin typeface="Arial" panose="020B0604020202020204" pitchFamily="34" charset="0"/>
              <a:cs typeface="Arial" panose="020B0604020202020204" pitchFamily="34" charset="0"/>
            </a:rPr>
            <a:t>Coverage status</a:t>
          </a:r>
          <a:r>
            <a:rPr lang="en-US" sz="1000" b="0" baseline="0">
              <a:latin typeface="Arial" panose="020B0604020202020204" pitchFamily="34" charset="0"/>
              <a:cs typeface="Arial" panose="020B0604020202020204" pitchFamily="34" charset="0"/>
            </a:rPr>
            <a:t> (test / not test/ any issue)</a:t>
          </a:r>
        </a:p>
        <a:p>
          <a:pPr marL="0" indent="0" algn="ctr"/>
          <a:r>
            <a:rPr lang="en-US" sz="1000" b="0" i="1">
              <a:solidFill>
                <a:schemeClr val="accent5">
                  <a:lumMod val="75000"/>
                </a:schemeClr>
              </a:solidFill>
              <a:latin typeface="Arial" panose="020B0604020202020204" pitchFamily="34" charset="0"/>
              <a:ea typeface="+mn-ea"/>
              <a:cs typeface="Arial" panose="020B0604020202020204" pitchFamily="34" charset="0"/>
            </a:rPr>
            <a:t>(*Manually input)</a:t>
          </a:r>
        </a:p>
      </xdr:txBody>
    </xdr:sp>
    <xdr:clientData/>
  </xdr:oneCellAnchor>
  <xdr:twoCellAnchor>
    <xdr:from>
      <xdr:col>9</xdr:col>
      <xdr:colOff>804334</xdr:colOff>
      <xdr:row>13</xdr:row>
      <xdr:rowOff>63500</xdr:rowOff>
    </xdr:from>
    <xdr:to>
      <xdr:col>11</xdr:col>
      <xdr:colOff>402167</xdr:colOff>
      <xdr:row>17</xdr:row>
      <xdr:rowOff>21168</xdr:rowOff>
    </xdr:to>
    <xdr:cxnSp macro="">
      <xdr:nvCxnSpPr>
        <xdr:cNvPr id="60" name="Straight Arrow Connector 59">
          <a:extLst>
            <a:ext uri="{FF2B5EF4-FFF2-40B4-BE49-F238E27FC236}">
              <a16:creationId xmlns:a16="http://schemas.microsoft.com/office/drawing/2014/main" id="{26C4854E-D9D6-4C02-BEA4-7347382756D8}"/>
            </a:ext>
          </a:extLst>
        </xdr:cNvPr>
        <xdr:cNvCxnSpPr/>
      </xdr:nvCxnSpPr>
      <xdr:spPr>
        <a:xfrm flipV="1">
          <a:off x="8371417" y="2264833"/>
          <a:ext cx="1375833" cy="592668"/>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756709</xdr:colOff>
      <xdr:row>13</xdr:row>
      <xdr:rowOff>52917</xdr:rowOff>
    </xdr:from>
    <xdr:to>
      <xdr:col>13</xdr:col>
      <xdr:colOff>762001</xdr:colOff>
      <xdr:row>14</xdr:row>
      <xdr:rowOff>148167</xdr:rowOff>
    </xdr:to>
    <xdr:cxnSp macro="">
      <xdr:nvCxnSpPr>
        <xdr:cNvPr id="66" name="Straight Arrow Connector 65">
          <a:extLst>
            <a:ext uri="{FF2B5EF4-FFF2-40B4-BE49-F238E27FC236}">
              <a16:creationId xmlns:a16="http://schemas.microsoft.com/office/drawing/2014/main" id="{0254C826-9B19-45CE-8C85-9144E3052C19}"/>
            </a:ext>
          </a:extLst>
        </xdr:cNvPr>
        <xdr:cNvCxnSpPr/>
      </xdr:nvCxnSpPr>
      <xdr:spPr>
        <a:xfrm flipV="1">
          <a:off x="11879792" y="2254250"/>
          <a:ext cx="5292" cy="254000"/>
        </a:xfrm>
        <a:prstGeom prst="straightConnector1">
          <a:avLst/>
        </a:prstGeom>
        <a:ln w="28575">
          <a:solidFill>
            <a:srgbClr val="FF0000"/>
          </a:solidFill>
          <a:headEnd type="non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52917</xdr:colOff>
      <xdr:row>13</xdr:row>
      <xdr:rowOff>42334</xdr:rowOff>
    </xdr:from>
    <xdr:to>
      <xdr:col>9</xdr:col>
      <xdr:colOff>878417</xdr:colOff>
      <xdr:row>21</xdr:row>
      <xdr:rowOff>148167</xdr:rowOff>
    </xdr:to>
    <xdr:cxnSp macro="">
      <xdr:nvCxnSpPr>
        <xdr:cNvPr id="46" name="Straight Arrow Connector 45">
          <a:extLst>
            <a:ext uri="{FF2B5EF4-FFF2-40B4-BE49-F238E27FC236}">
              <a16:creationId xmlns:a16="http://schemas.microsoft.com/office/drawing/2014/main" id="{1C668198-B385-4A73-A9E5-2659F39827EF}"/>
            </a:ext>
          </a:extLst>
        </xdr:cNvPr>
        <xdr:cNvCxnSpPr/>
      </xdr:nvCxnSpPr>
      <xdr:spPr>
        <a:xfrm flipV="1">
          <a:off x="7620000" y="2243667"/>
          <a:ext cx="825500" cy="1375833"/>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1248833</xdr:colOff>
      <xdr:row>13</xdr:row>
      <xdr:rowOff>31750</xdr:rowOff>
    </xdr:from>
    <xdr:to>
      <xdr:col>8</xdr:col>
      <xdr:colOff>1259416</xdr:colOff>
      <xdr:row>18</xdr:row>
      <xdr:rowOff>31751</xdr:rowOff>
    </xdr:to>
    <xdr:cxnSp macro="">
      <xdr:nvCxnSpPr>
        <xdr:cNvPr id="43" name="Straight Arrow Connector 42">
          <a:extLst>
            <a:ext uri="{FF2B5EF4-FFF2-40B4-BE49-F238E27FC236}">
              <a16:creationId xmlns:a16="http://schemas.microsoft.com/office/drawing/2014/main" id="{BCFF8B83-6006-4314-9FED-5935968A9391}"/>
            </a:ext>
          </a:extLst>
        </xdr:cNvPr>
        <xdr:cNvCxnSpPr/>
      </xdr:nvCxnSpPr>
      <xdr:spPr>
        <a:xfrm flipH="1" flipV="1">
          <a:off x="7207250" y="2116667"/>
          <a:ext cx="10583" cy="793751"/>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1549400</xdr:colOff>
      <xdr:row>32</xdr:row>
      <xdr:rowOff>131233</xdr:rowOff>
    </xdr:from>
    <xdr:to>
      <xdr:col>9</xdr:col>
      <xdr:colOff>31750</xdr:colOff>
      <xdr:row>40</xdr:row>
      <xdr:rowOff>52916</xdr:rowOff>
    </xdr:to>
    <xdr:cxnSp macro="">
      <xdr:nvCxnSpPr>
        <xdr:cNvPr id="51" name="Straight Arrow Connector 50">
          <a:extLst>
            <a:ext uri="{FF2B5EF4-FFF2-40B4-BE49-F238E27FC236}">
              <a16:creationId xmlns:a16="http://schemas.microsoft.com/office/drawing/2014/main" id="{5ABADD3E-9713-4665-B317-E4B7DC273A03}"/>
            </a:ext>
          </a:extLst>
        </xdr:cNvPr>
        <xdr:cNvCxnSpPr/>
      </xdr:nvCxnSpPr>
      <xdr:spPr>
        <a:xfrm>
          <a:off x="7507817" y="5232400"/>
          <a:ext cx="91016" cy="1191683"/>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613833</xdr:colOff>
      <xdr:row>33</xdr:row>
      <xdr:rowOff>88902</xdr:rowOff>
    </xdr:from>
    <xdr:to>
      <xdr:col>18</xdr:col>
      <xdr:colOff>687916</xdr:colOff>
      <xdr:row>34</xdr:row>
      <xdr:rowOff>127001</xdr:rowOff>
    </xdr:to>
    <xdr:sp macro="" textlink="">
      <xdr:nvSpPr>
        <xdr:cNvPr id="80" name="Left Brace 79">
          <a:extLst>
            <a:ext uri="{FF2B5EF4-FFF2-40B4-BE49-F238E27FC236}">
              <a16:creationId xmlns:a16="http://schemas.microsoft.com/office/drawing/2014/main" id="{8BFC3822-9C1E-44F8-AEA6-EF18BE9CA458}"/>
            </a:ext>
          </a:extLst>
        </xdr:cNvPr>
        <xdr:cNvSpPr/>
      </xdr:nvSpPr>
      <xdr:spPr>
        <a:xfrm rot="16200000">
          <a:off x="15676033" y="4965702"/>
          <a:ext cx="196849" cy="963083"/>
        </a:xfrm>
        <a:prstGeom prst="leftBrace">
          <a:avLst>
            <a:gd name="adj1" fmla="val 84090"/>
            <a:gd name="adj2" fmla="val 50000"/>
          </a:avLst>
        </a:prstGeom>
        <a:ln w="28575">
          <a:solidFill>
            <a:srgbClr val="FF0000"/>
          </a:solidFill>
          <a:headEnd type="none"/>
          <a:tailEnd type="non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17</xdr:col>
      <xdr:colOff>74083</xdr:colOff>
      <xdr:row>36</xdr:row>
      <xdr:rowOff>40006</xdr:rowOff>
    </xdr:from>
    <xdr:ext cx="1365251" cy="387286"/>
    <xdr:sp macro="" textlink="">
      <xdr:nvSpPr>
        <xdr:cNvPr id="84" name="TextBox 83">
          <a:extLst>
            <a:ext uri="{FF2B5EF4-FFF2-40B4-BE49-F238E27FC236}">
              <a16:creationId xmlns:a16="http://schemas.microsoft.com/office/drawing/2014/main" id="{9712AB66-98EE-4109-A83F-E500B05FC556}"/>
            </a:ext>
          </a:extLst>
        </xdr:cNvPr>
        <xdr:cNvSpPr txBox="1"/>
      </xdr:nvSpPr>
      <xdr:spPr>
        <a:xfrm>
          <a:off x="14753166" y="5892589"/>
          <a:ext cx="1365251" cy="387286"/>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marL="0" indent="0" algn="ctr"/>
          <a:r>
            <a:rPr lang="en-US" sz="1000" b="1">
              <a:solidFill>
                <a:schemeClr val="tx1"/>
              </a:solidFill>
              <a:latin typeface="Arial" panose="020B0604020202020204" pitchFamily="34" charset="0"/>
              <a:ea typeface="+mn-ea"/>
              <a:cs typeface="Arial" panose="020B0604020202020204" pitchFamily="34" charset="0"/>
            </a:rPr>
            <a:t>Scanning</a:t>
          </a:r>
          <a:r>
            <a:rPr lang="en-US" sz="1000" b="0">
              <a:solidFill>
                <a:schemeClr val="tx1"/>
              </a:solidFill>
              <a:latin typeface="Arial" panose="020B0604020202020204" pitchFamily="34" charset="0"/>
              <a:ea typeface="+mn-ea"/>
              <a:cs typeface="Arial" panose="020B0604020202020204" pitchFamily="34" charset="0"/>
            </a:rPr>
            <a:t> result</a:t>
          </a:r>
          <a:br>
            <a:rPr lang="en-US" sz="1000" b="0">
              <a:solidFill>
                <a:schemeClr val="tx1"/>
              </a:solidFill>
              <a:latin typeface="Arial" panose="020B0604020202020204" pitchFamily="34" charset="0"/>
              <a:ea typeface="+mn-ea"/>
              <a:cs typeface="Arial" panose="020B0604020202020204" pitchFamily="34" charset="0"/>
            </a:rPr>
          </a:br>
          <a:r>
            <a:rPr lang="en-US" sz="1000" b="0" i="1">
              <a:solidFill>
                <a:schemeClr val="accent5">
                  <a:lumMod val="75000"/>
                </a:schemeClr>
              </a:solidFill>
              <a:latin typeface="Arial" panose="020B0604020202020204" pitchFamily="34" charset="0"/>
              <a:ea typeface="+mn-ea"/>
              <a:cs typeface="Arial" panose="020B0604020202020204" pitchFamily="34" charset="0"/>
            </a:rPr>
            <a:t>*Manually input</a:t>
          </a:r>
        </a:p>
      </xdr:txBody>
    </xdr:sp>
    <xdr:clientData/>
  </xdr:oneCellAnchor>
  <xdr:twoCellAnchor>
    <xdr:from>
      <xdr:col>18</xdr:col>
      <xdr:colOff>206375</xdr:colOff>
      <xdr:row>34</xdr:row>
      <xdr:rowOff>127001</xdr:rowOff>
    </xdr:from>
    <xdr:to>
      <xdr:col>18</xdr:col>
      <xdr:colOff>211667</xdr:colOff>
      <xdr:row>36</xdr:row>
      <xdr:rowOff>74084</xdr:rowOff>
    </xdr:to>
    <xdr:cxnSp macro="">
      <xdr:nvCxnSpPr>
        <xdr:cNvPr id="81" name="Straight Arrow Connector 80">
          <a:extLst>
            <a:ext uri="{FF2B5EF4-FFF2-40B4-BE49-F238E27FC236}">
              <a16:creationId xmlns:a16="http://schemas.microsoft.com/office/drawing/2014/main" id="{6A120D02-FB7A-437E-9182-DB7ACD4AB557}"/>
            </a:ext>
          </a:extLst>
        </xdr:cNvPr>
        <xdr:cNvCxnSpPr>
          <a:stCxn id="80" idx="1"/>
        </xdr:cNvCxnSpPr>
      </xdr:nvCxnSpPr>
      <xdr:spPr>
        <a:xfrm>
          <a:off x="15774458" y="5662084"/>
          <a:ext cx="5292" cy="264583"/>
        </a:xfrm>
        <a:prstGeom prst="straightConnector1">
          <a:avLst/>
        </a:prstGeom>
        <a:ln w="28575">
          <a:solidFill>
            <a:srgbClr val="FF0000"/>
          </a:solidFill>
          <a:headEnd type="non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137583</xdr:colOff>
      <xdr:row>52</xdr:row>
      <xdr:rowOff>63500</xdr:rowOff>
    </xdr:from>
    <xdr:to>
      <xdr:col>18</xdr:col>
      <xdr:colOff>670721</xdr:colOff>
      <xdr:row>66</xdr:row>
      <xdr:rowOff>10583</xdr:rowOff>
    </xdr:to>
    <xdr:pic>
      <xdr:nvPicPr>
        <xdr:cNvPr id="87" name="Picture 86">
          <a:extLst>
            <a:ext uri="{FF2B5EF4-FFF2-40B4-BE49-F238E27FC236}">
              <a16:creationId xmlns:a16="http://schemas.microsoft.com/office/drawing/2014/main" id="{C381F2C4-F8C7-416C-AA58-E860FAA53539}"/>
            </a:ext>
          </a:extLst>
        </xdr:cNvPr>
        <xdr:cNvPicPr>
          <a:picLocks noChangeAspect="1"/>
        </xdr:cNvPicPr>
      </xdr:nvPicPr>
      <xdr:blipFill>
        <a:blip xmlns:r="http://schemas.openxmlformats.org/officeDocument/2006/relationships" r:embed="rId2"/>
        <a:stretch>
          <a:fillRect/>
        </a:stretch>
      </xdr:blipFill>
      <xdr:spPr>
        <a:xfrm>
          <a:off x="5894916" y="8593667"/>
          <a:ext cx="10343888" cy="2169583"/>
        </a:xfrm>
        <a:prstGeom prst="rect">
          <a:avLst/>
        </a:prstGeom>
      </xdr:spPr>
    </xdr:pic>
    <xdr:clientData/>
  </xdr:twoCellAnchor>
  <xdr:twoCellAnchor>
    <xdr:from>
      <xdr:col>8</xdr:col>
      <xdr:colOff>370417</xdr:colOff>
      <xdr:row>18</xdr:row>
      <xdr:rowOff>137584</xdr:rowOff>
    </xdr:from>
    <xdr:to>
      <xdr:col>8</xdr:col>
      <xdr:colOff>571500</xdr:colOff>
      <xdr:row>35</xdr:row>
      <xdr:rowOff>0</xdr:rowOff>
    </xdr:to>
    <xdr:cxnSp macro="">
      <xdr:nvCxnSpPr>
        <xdr:cNvPr id="5" name="Straight Arrow Connector 4">
          <a:extLst>
            <a:ext uri="{FF2B5EF4-FFF2-40B4-BE49-F238E27FC236}">
              <a16:creationId xmlns:a16="http://schemas.microsoft.com/office/drawing/2014/main" id="{E04281D6-0C18-45FB-A8FB-1BDDDDAE85F0}"/>
            </a:ext>
          </a:extLst>
        </xdr:cNvPr>
        <xdr:cNvCxnSpPr/>
      </xdr:nvCxnSpPr>
      <xdr:spPr>
        <a:xfrm flipH="1">
          <a:off x="6328834" y="3132667"/>
          <a:ext cx="201083" cy="2561166"/>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137584</xdr:colOff>
      <xdr:row>14</xdr:row>
      <xdr:rowOff>52917</xdr:rowOff>
    </xdr:from>
    <xdr:to>
      <xdr:col>17</xdr:col>
      <xdr:colOff>508000</xdr:colOff>
      <xdr:row>17</xdr:row>
      <xdr:rowOff>31751</xdr:rowOff>
    </xdr:to>
    <xdr:sp macro="" textlink="">
      <xdr:nvSpPr>
        <xdr:cNvPr id="68" name="Left Brace 67">
          <a:extLst>
            <a:ext uri="{FF2B5EF4-FFF2-40B4-BE49-F238E27FC236}">
              <a16:creationId xmlns:a16="http://schemas.microsoft.com/office/drawing/2014/main" id="{41E33D22-6E21-4BE2-B037-3F35CE71C795}"/>
            </a:ext>
          </a:extLst>
        </xdr:cNvPr>
        <xdr:cNvSpPr/>
      </xdr:nvSpPr>
      <xdr:spPr>
        <a:xfrm rot="5400000">
          <a:off x="11662833" y="-656166"/>
          <a:ext cx="455084" cy="6593416"/>
        </a:xfrm>
        <a:prstGeom prst="leftBrace">
          <a:avLst>
            <a:gd name="adj1" fmla="val 84090"/>
            <a:gd name="adj2" fmla="val 50000"/>
          </a:avLst>
        </a:prstGeom>
        <a:ln w="28575">
          <a:solidFill>
            <a:srgbClr val="FF0000"/>
          </a:solidFill>
          <a:headEnd type="none"/>
          <a:tailEnd type="non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7</xdr:col>
      <xdr:colOff>116418</xdr:colOff>
      <xdr:row>47</xdr:row>
      <xdr:rowOff>116417</xdr:rowOff>
    </xdr:from>
    <xdr:ext cx="1164166" cy="534762"/>
    <xdr:sp macro="" textlink="">
      <xdr:nvSpPr>
        <xdr:cNvPr id="96" name="TextBox 95">
          <a:extLst>
            <a:ext uri="{FF2B5EF4-FFF2-40B4-BE49-F238E27FC236}">
              <a16:creationId xmlns:a16="http://schemas.microsoft.com/office/drawing/2014/main" id="{7F3C62D7-E0E8-477F-8DE9-686CEE25C98E}"/>
            </a:ext>
          </a:extLst>
        </xdr:cNvPr>
        <xdr:cNvSpPr txBox="1"/>
      </xdr:nvSpPr>
      <xdr:spPr>
        <a:xfrm>
          <a:off x="5873751" y="7757584"/>
          <a:ext cx="1164166" cy="534762"/>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000" b="1">
              <a:latin typeface="Arial" panose="020B0604020202020204" pitchFamily="34" charset="0"/>
              <a:cs typeface="Arial" panose="020B0604020202020204" pitchFamily="34" charset="0"/>
            </a:rPr>
            <a:t>Template row </a:t>
          </a:r>
          <a:r>
            <a:rPr lang="en-US" sz="1000" b="0">
              <a:latin typeface="Arial" panose="020B0604020202020204" pitchFamily="34" charset="0"/>
              <a:cs typeface="Arial" panose="020B0604020202020204" pitchFamily="34" charset="0"/>
            </a:rPr>
            <a:t>to copy and</a:t>
          </a:r>
          <a:r>
            <a:rPr lang="en-US" sz="1000" b="0" baseline="0">
              <a:latin typeface="Arial" panose="020B0604020202020204" pitchFamily="34" charset="0"/>
              <a:cs typeface="Arial" panose="020B0604020202020204" pitchFamily="34" charset="0"/>
            </a:rPr>
            <a:t> insert for new row</a:t>
          </a:r>
          <a:endParaRPr lang="en-US" sz="1000" b="0">
            <a:latin typeface="Arial" panose="020B0604020202020204" pitchFamily="34" charset="0"/>
            <a:cs typeface="Arial" panose="020B0604020202020204" pitchFamily="34" charset="0"/>
          </a:endParaRPr>
        </a:p>
      </xdr:txBody>
    </xdr:sp>
    <xdr:clientData/>
  </xdr:oneCellAnchor>
  <xdr:twoCellAnchor>
    <xdr:from>
      <xdr:col>7</xdr:col>
      <xdr:colOff>95250</xdr:colOff>
      <xdr:row>56</xdr:row>
      <xdr:rowOff>74083</xdr:rowOff>
    </xdr:from>
    <xdr:to>
      <xdr:col>18</xdr:col>
      <xdr:colOff>719667</xdr:colOff>
      <xdr:row>57</xdr:row>
      <xdr:rowOff>63499</xdr:rowOff>
    </xdr:to>
    <xdr:sp macro="" textlink="">
      <xdr:nvSpPr>
        <xdr:cNvPr id="97" name="Rectangle 96">
          <a:extLst>
            <a:ext uri="{FF2B5EF4-FFF2-40B4-BE49-F238E27FC236}">
              <a16:creationId xmlns:a16="http://schemas.microsoft.com/office/drawing/2014/main" id="{40380462-6500-4B99-B8A7-E7DE40D82FD7}"/>
            </a:ext>
          </a:extLst>
        </xdr:cNvPr>
        <xdr:cNvSpPr/>
      </xdr:nvSpPr>
      <xdr:spPr>
        <a:xfrm>
          <a:off x="5852583" y="9239250"/>
          <a:ext cx="10435167" cy="148166"/>
        </a:xfrm>
        <a:prstGeom prst="rect">
          <a:avLst/>
        </a:prstGeom>
        <a:noFill/>
        <a:ln w="28575">
          <a:solidFill>
            <a:srgbClr val="00206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0</xdr:colOff>
      <xdr:row>50</xdr:row>
      <xdr:rowOff>95250</xdr:rowOff>
    </xdr:from>
    <xdr:to>
      <xdr:col>8</xdr:col>
      <xdr:colOff>63500</xdr:colOff>
      <xdr:row>56</xdr:row>
      <xdr:rowOff>74085</xdr:rowOff>
    </xdr:to>
    <xdr:cxnSp macro="">
      <xdr:nvCxnSpPr>
        <xdr:cNvPr id="98" name="Straight Arrow Connector 97">
          <a:extLst>
            <a:ext uri="{FF2B5EF4-FFF2-40B4-BE49-F238E27FC236}">
              <a16:creationId xmlns:a16="http://schemas.microsoft.com/office/drawing/2014/main" id="{1425C80F-712C-41CA-B0BE-D8DD44E030EA}"/>
            </a:ext>
          </a:extLst>
        </xdr:cNvPr>
        <xdr:cNvCxnSpPr/>
      </xdr:nvCxnSpPr>
      <xdr:spPr>
        <a:xfrm flipV="1">
          <a:off x="5958417" y="8212667"/>
          <a:ext cx="63500" cy="1248835"/>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31750</xdr:colOff>
      <xdr:row>67</xdr:row>
      <xdr:rowOff>150485</xdr:rowOff>
    </xdr:from>
    <xdr:ext cx="1968500" cy="534762"/>
    <xdr:sp macro="" textlink="">
      <xdr:nvSpPr>
        <xdr:cNvPr id="99" name="TextBox 98">
          <a:extLst>
            <a:ext uri="{FF2B5EF4-FFF2-40B4-BE49-F238E27FC236}">
              <a16:creationId xmlns:a16="http://schemas.microsoft.com/office/drawing/2014/main" id="{57FF3719-A870-4CE7-A8FB-0AB898988902}"/>
            </a:ext>
          </a:extLst>
        </xdr:cNvPr>
        <xdr:cNvSpPr txBox="1"/>
      </xdr:nvSpPr>
      <xdr:spPr>
        <a:xfrm>
          <a:off x="5990167" y="11284152"/>
          <a:ext cx="1968500" cy="534762"/>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000" b="1">
              <a:solidFill>
                <a:schemeClr val="tx1"/>
              </a:solidFill>
              <a:latin typeface="Arial" panose="020B0604020202020204" pitchFamily="34" charset="0"/>
              <a:ea typeface="+mn-ea"/>
              <a:cs typeface="Arial" panose="020B0604020202020204" pitchFamily="34" charset="0"/>
            </a:rPr>
            <a:t>API Unique Value</a:t>
          </a:r>
          <a:r>
            <a:rPr lang="en-US" sz="1000" b="1" baseline="0">
              <a:solidFill>
                <a:schemeClr val="tx1"/>
              </a:solidFill>
              <a:latin typeface="Arial" panose="020B0604020202020204" pitchFamily="34" charset="0"/>
              <a:ea typeface="+mn-ea"/>
              <a:cs typeface="Arial" panose="020B0604020202020204" pitchFamily="34" charset="0"/>
            </a:rPr>
            <a:t> </a:t>
          </a:r>
          <a:r>
            <a:rPr lang="en-US" sz="1000" b="0" baseline="0">
              <a:solidFill>
                <a:schemeClr val="tx1"/>
              </a:solidFill>
              <a:latin typeface="Arial" panose="020B0604020202020204" pitchFamily="34" charset="0"/>
              <a:ea typeface="+mn-ea"/>
              <a:cs typeface="Arial" panose="020B0604020202020204" pitchFamily="34" charset="0"/>
            </a:rPr>
            <a:t>("AUV") in sheet "</a:t>
          </a:r>
          <a:r>
            <a:rPr lang="en-US" sz="1000" b="1" baseline="0">
              <a:solidFill>
                <a:schemeClr val="tx1"/>
              </a:solidFill>
              <a:latin typeface="Arial" panose="020B0604020202020204" pitchFamily="34" charset="0"/>
              <a:ea typeface="+mn-ea"/>
              <a:cs typeface="Arial" panose="020B0604020202020204" pitchFamily="34" charset="0"/>
            </a:rPr>
            <a:t>API List"</a:t>
          </a:r>
          <a:br>
            <a:rPr lang="en-US" sz="1000" b="1" baseline="0">
              <a:solidFill>
                <a:schemeClr val="tx1"/>
              </a:solidFill>
              <a:latin typeface="Arial" panose="020B0604020202020204" pitchFamily="34" charset="0"/>
              <a:ea typeface="+mn-ea"/>
              <a:cs typeface="Arial" panose="020B0604020202020204" pitchFamily="34" charset="0"/>
            </a:rPr>
          </a:br>
          <a:r>
            <a:rPr lang="en-US" sz="1000" b="1" i="1">
              <a:solidFill>
                <a:schemeClr val="accent5">
                  <a:lumMod val="75000"/>
                </a:schemeClr>
              </a:solidFill>
              <a:latin typeface="Arial" panose="020B0604020202020204" pitchFamily="34" charset="0"/>
              <a:ea typeface="+mn-ea"/>
              <a:cs typeface="Arial" panose="020B0604020202020204" pitchFamily="34" charset="0"/>
            </a:rPr>
            <a:t>(*Chosen from dropdown list)</a:t>
          </a:r>
        </a:p>
      </xdr:txBody>
    </xdr:sp>
    <xdr:clientData/>
  </xdr:oneCellAnchor>
  <xdr:twoCellAnchor>
    <xdr:from>
      <xdr:col>8</xdr:col>
      <xdr:colOff>497416</xdr:colOff>
      <xdr:row>65</xdr:row>
      <xdr:rowOff>10583</xdr:rowOff>
    </xdr:from>
    <xdr:to>
      <xdr:col>8</xdr:col>
      <xdr:colOff>497420</xdr:colOff>
      <xdr:row>68</xdr:row>
      <xdr:rowOff>31750</xdr:rowOff>
    </xdr:to>
    <xdr:cxnSp macro="">
      <xdr:nvCxnSpPr>
        <xdr:cNvPr id="100" name="Straight Arrow Connector 99">
          <a:extLst>
            <a:ext uri="{FF2B5EF4-FFF2-40B4-BE49-F238E27FC236}">
              <a16:creationId xmlns:a16="http://schemas.microsoft.com/office/drawing/2014/main" id="{1D877FE6-2303-47DF-B787-ABB6B521F12D}"/>
            </a:ext>
          </a:extLst>
        </xdr:cNvPr>
        <xdr:cNvCxnSpPr/>
      </xdr:nvCxnSpPr>
      <xdr:spPr>
        <a:xfrm>
          <a:off x="6455833" y="10826750"/>
          <a:ext cx="4" cy="497417"/>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762000</xdr:colOff>
      <xdr:row>48</xdr:row>
      <xdr:rowOff>105486</xdr:rowOff>
    </xdr:from>
    <xdr:ext cx="3058583" cy="387286"/>
    <xdr:sp macro="" textlink="">
      <xdr:nvSpPr>
        <xdr:cNvPr id="102" name="TextBox 101">
          <a:extLst>
            <a:ext uri="{FF2B5EF4-FFF2-40B4-BE49-F238E27FC236}">
              <a16:creationId xmlns:a16="http://schemas.microsoft.com/office/drawing/2014/main" id="{2C6EE29A-8733-4845-A761-EF84ECFD80EB}"/>
            </a:ext>
          </a:extLst>
        </xdr:cNvPr>
        <xdr:cNvSpPr txBox="1"/>
      </xdr:nvSpPr>
      <xdr:spPr>
        <a:xfrm>
          <a:off x="8329083" y="7905403"/>
          <a:ext cx="3058583" cy="387286"/>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000" b="1">
              <a:latin typeface="Arial" panose="020B0604020202020204" pitchFamily="34" charset="0"/>
              <a:cs typeface="Arial" panose="020B0604020202020204" pitchFamily="34" charset="0"/>
            </a:rPr>
            <a:t>API Info </a:t>
          </a:r>
          <a:r>
            <a:rPr lang="en-US" sz="1000" b="0">
              <a:latin typeface="Arial" panose="020B0604020202020204" pitchFamily="34" charset="0"/>
              <a:cs typeface="Arial" panose="020B0604020202020204" pitchFamily="34" charset="0"/>
            </a:rPr>
            <a:t>extracted</a:t>
          </a:r>
          <a:r>
            <a:rPr lang="en-US" sz="1000" b="0" baseline="0">
              <a:latin typeface="Arial" panose="020B0604020202020204" pitchFamily="34" charset="0"/>
              <a:cs typeface="Arial" panose="020B0604020202020204" pitchFamily="34" charset="0"/>
            </a:rPr>
            <a:t> from sheet "</a:t>
          </a:r>
          <a:r>
            <a:rPr lang="en-US" sz="1000" b="1" baseline="0">
              <a:latin typeface="Arial" panose="020B0604020202020204" pitchFamily="34" charset="0"/>
              <a:cs typeface="Arial" panose="020B0604020202020204" pitchFamily="34" charset="0"/>
            </a:rPr>
            <a:t>API List</a:t>
          </a:r>
          <a:r>
            <a:rPr lang="en-US" sz="1000" b="0" baseline="0">
              <a:latin typeface="Arial" panose="020B0604020202020204" pitchFamily="34" charset="0"/>
              <a:cs typeface="Arial" panose="020B0604020202020204" pitchFamily="34" charset="0"/>
            </a:rPr>
            <a:t>"</a:t>
          </a:r>
          <a:endParaRPr lang="en-US" sz="1000" b="0">
            <a:latin typeface="Arial" panose="020B0604020202020204" pitchFamily="34" charset="0"/>
            <a:cs typeface="Arial" panose="020B0604020202020204" pitchFamily="34" charset="0"/>
          </a:endParaRPr>
        </a:p>
        <a:p>
          <a:pPr algn="ctr"/>
          <a:r>
            <a:rPr lang="en-US" sz="1000" b="1" i="1">
              <a:solidFill>
                <a:schemeClr val="accent5">
                  <a:lumMod val="75000"/>
                </a:schemeClr>
              </a:solidFill>
              <a:latin typeface="Arial" panose="020B0604020202020204" pitchFamily="34" charset="0"/>
              <a:ea typeface="+mn-ea"/>
              <a:cs typeface="Arial" panose="020B0604020202020204" pitchFamily="34" charset="0"/>
            </a:rPr>
            <a:t>(*Auto filled)</a:t>
          </a:r>
        </a:p>
      </xdr:txBody>
    </xdr:sp>
    <xdr:clientData/>
  </xdr:oneCellAnchor>
  <xdr:twoCellAnchor>
    <xdr:from>
      <xdr:col>11</xdr:col>
      <xdr:colOff>508000</xdr:colOff>
      <xdr:row>50</xdr:row>
      <xdr:rowOff>148166</xdr:rowOff>
    </xdr:from>
    <xdr:to>
      <xdr:col>11</xdr:col>
      <xdr:colOff>508000</xdr:colOff>
      <xdr:row>52</xdr:row>
      <xdr:rowOff>31750</xdr:rowOff>
    </xdr:to>
    <xdr:cxnSp macro="">
      <xdr:nvCxnSpPr>
        <xdr:cNvPr id="103" name="Straight Arrow Connector 102">
          <a:extLst>
            <a:ext uri="{FF2B5EF4-FFF2-40B4-BE49-F238E27FC236}">
              <a16:creationId xmlns:a16="http://schemas.microsoft.com/office/drawing/2014/main" id="{544C7447-30DF-4699-838C-552F45346E6E}"/>
            </a:ext>
          </a:extLst>
        </xdr:cNvPr>
        <xdr:cNvCxnSpPr>
          <a:stCxn id="104" idx="1"/>
        </xdr:cNvCxnSpPr>
      </xdr:nvCxnSpPr>
      <xdr:spPr>
        <a:xfrm flipV="1">
          <a:off x="9853083" y="8265583"/>
          <a:ext cx="0" cy="518584"/>
        </a:xfrm>
        <a:prstGeom prst="straightConnector1">
          <a:avLst/>
        </a:prstGeom>
        <a:ln w="28575">
          <a:solidFill>
            <a:srgbClr val="FF0000"/>
          </a:solidFill>
          <a:headEnd type="non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592666</xdr:colOff>
      <xdr:row>52</xdr:row>
      <xdr:rowOff>31750</xdr:rowOff>
    </xdr:from>
    <xdr:to>
      <xdr:col>13</xdr:col>
      <xdr:colOff>423334</xdr:colOff>
      <xdr:row>54</xdr:row>
      <xdr:rowOff>91016</xdr:rowOff>
    </xdr:to>
    <xdr:sp macro="" textlink="">
      <xdr:nvSpPr>
        <xdr:cNvPr id="104" name="Left Brace 103">
          <a:extLst>
            <a:ext uri="{FF2B5EF4-FFF2-40B4-BE49-F238E27FC236}">
              <a16:creationId xmlns:a16="http://schemas.microsoft.com/office/drawing/2014/main" id="{8F3AF092-6D67-40AA-BEFE-2E10A10E5B21}"/>
            </a:ext>
          </a:extLst>
        </xdr:cNvPr>
        <xdr:cNvSpPr/>
      </xdr:nvSpPr>
      <xdr:spPr>
        <a:xfrm rot="5400000">
          <a:off x="9664700" y="7279216"/>
          <a:ext cx="376766" cy="3386668"/>
        </a:xfrm>
        <a:prstGeom prst="leftBrace">
          <a:avLst>
            <a:gd name="adj1" fmla="val 84090"/>
            <a:gd name="adj2" fmla="val 50000"/>
          </a:avLst>
        </a:prstGeom>
        <a:ln w="28575">
          <a:solidFill>
            <a:srgbClr val="FF0000"/>
          </a:solidFill>
          <a:headEnd type="none"/>
          <a:tailEnd type="non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14</xdr:col>
      <xdr:colOff>455084</xdr:colOff>
      <xdr:row>48</xdr:row>
      <xdr:rowOff>105487</xdr:rowOff>
    </xdr:from>
    <xdr:ext cx="2878665" cy="387286"/>
    <xdr:sp macro="" textlink="">
      <xdr:nvSpPr>
        <xdr:cNvPr id="112" name="TextBox 111">
          <a:extLst>
            <a:ext uri="{FF2B5EF4-FFF2-40B4-BE49-F238E27FC236}">
              <a16:creationId xmlns:a16="http://schemas.microsoft.com/office/drawing/2014/main" id="{D888BB91-6CA6-4C29-A87A-E6B1552AE47B}"/>
            </a:ext>
          </a:extLst>
        </xdr:cNvPr>
        <xdr:cNvSpPr txBox="1"/>
      </xdr:nvSpPr>
      <xdr:spPr>
        <a:xfrm>
          <a:off x="12467167" y="7905404"/>
          <a:ext cx="2878665" cy="387286"/>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000" b="1">
              <a:latin typeface="Arial" panose="020B0604020202020204" pitchFamily="34" charset="0"/>
              <a:cs typeface="Arial" panose="020B0604020202020204" pitchFamily="34" charset="0"/>
            </a:rPr>
            <a:t>Manual test cases</a:t>
          </a:r>
          <a:br>
            <a:rPr lang="en-US" sz="1000" b="1">
              <a:latin typeface="Arial" panose="020B0604020202020204" pitchFamily="34" charset="0"/>
              <a:cs typeface="Arial" panose="020B0604020202020204" pitchFamily="34" charset="0"/>
            </a:rPr>
          </a:br>
          <a:r>
            <a:rPr lang="en-US" sz="1000" b="0" i="1">
              <a:solidFill>
                <a:schemeClr val="accent5">
                  <a:lumMod val="75000"/>
                </a:schemeClr>
              </a:solidFill>
              <a:latin typeface="Arial" panose="020B0604020202020204" pitchFamily="34" charset="0"/>
              <a:ea typeface="+mn-ea"/>
              <a:cs typeface="Arial" panose="020B0604020202020204" pitchFamily="34" charset="0"/>
            </a:rPr>
            <a:t>(*Manually input)</a:t>
          </a:r>
        </a:p>
      </xdr:txBody>
    </xdr:sp>
    <xdr:clientData/>
  </xdr:oneCellAnchor>
  <xdr:twoCellAnchor>
    <xdr:from>
      <xdr:col>16</xdr:col>
      <xdr:colOff>116417</xdr:colOff>
      <xdr:row>51</xdr:row>
      <xdr:rowOff>16523</xdr:rowOff>
    </xdr:from>
    <xdr:to>
      <xdr:col>16</xdr:col>
      <xdr:colOff>121708</xdr:colOff>
      <xdr:row>52</xdr:row>
      <xdr:rowOff>31750</xdr:rowOff>
    </xdr:to>
    <xdr:cxnSp macro="">
      <xdr:nvCxnSpPr>
        <xdr:cNvPr id="113" name="Straight Arrow Connector 112">
          <a:extLst>
            <a:ext uri="{FF2B5EF4-FFF2-40B4-BE49-F238E27FC236}">
              <a16:creationId xmlns:a16="http://schemas.microsoft.com/office/drawing/2014/main" id="{7CEDFDF3-3BC4-435F-A77A-42F804E943C6}"/>
            </a:ext>
          </a:extLst>
        </xdr:cNvPr>
        <xdr:cNvCxnSpPr>
          <a:stCxn id="114" idx="1"/>
          <a:endCxn id="112" idx="2"/>
        </xdr:cNvCxnSpPr>
      </xdr:nvCxnSpPr>
      <xdr:spPr>
        <a:xfrm flipH="1" flipV="1">
          <a:off x="13906500" y="8292690"/>
          <a:ext cx="5291" cy="269227"/>
        </a:xfrm>
        <a:prstGeom prst="straightConnector1">
          <a:avLst/>
        </a:prstGeom>
        <a:ln w="28575">
          <a:solidFill>
            <a:srgbClr val="FF0000"/>
          </a:solidFill>
          <a:headEnd type="non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486832</xdr:colOff>
      <xdr:row>52</xdr:row>
      <xdr:rowOff>31750</xdr:rowOff>
    </xdr:from>
    <xdr:to>
      <xdr:col>18</xdr:col>
      <xdr:colOff>645584</xdr:colOff>
      <xdr:row>54</xdr:row>
      <xdr:rowOff>91016</xdr:rowOff>
    </xdr:to>
    <xdr:sp macro="" textlink="">
      <xdr:nvSpPr>
        <xdr:cNvPr id="114" name="Left Brace 113">
          <a:extLst>
            <a:ext uri="{FF2B5EF4-FFF2-40B4-BE49-F238E27FC236}">
              <a16:creationId xmlns:a16="http://schemas.microsoft.com/office/drawing/2014/main" id="{96AE9F78-011E-4722-9ECD-DD1497B833BC}"/>
            </a:ext>
          </a:extLst>
        </xdr:cNvPr>
        <xdr:cNvSpPr/>
      </xdr:nvSpPr>
      <xdr:spPr>
        <a:xfrm rot="5400000">
          <a:off x="13723408" y="6448424"/>
          <a:ext cx="376766" cy="4603752"/>
        </a:xfrm>
        <a:prstGeom prst="leftBrace">
          <a:avLst>
            <a:gd name="adj1" fmla="val 84090"/>
            <a:gd name="adj2" fmla="val 50000"/>
          </a:avLst>
        </a:prstGeom>
        <a:ln w="28575">
          <a:solidFill>
            <a:srgbClr val="FF0000"/>
          </a:solidFill>
          <a:headEnd type="none"/>
          <a:tailEnd type="none"/>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9</xdr:col>
      <xdr:colOff>677333</xdr:colOff>
      <xdr:row>67</xdr:row>
      <xdr:rowOff>142603</xdr:rowOff>
    </xdr:from>
    <xdr:ext cx="2973917" cy="584263"/>
    <xdr:sp macro="" textlink="">
      <xdr:nvSpPr>
        <xdr:cNvPr id="118" name="TextBox 117">
          <a:extLst>
            <a:ext uri="{FF2B5EF4-FFF2-40B4-BE49-F238E27FC236}">
              <a16:creationId xmlns:a16="http://schemas.microsoft.com/office/drawing/2014/main" id="{0175F8FE-867F-4D83-82E4-07E725160E90}"/>
            </a:ext>
          </a:extLst>
        </xdr:cNvPr>
        <xdr:cNvSpPr txBox="1"/>
      </xdr:nvSpPr>
      <xdr:spPr>
        <a:xfrm>
          <a:off x="8244416" y="11054020"/>
          <a:ext cx="2973917" cy="584263"/>
        </a:xfrm>
        <a:prstGeom prst="rect">
          <a:avLst/>
        </a:prstGeom>
        <a:solidFill>
          <a:schemeClr val="accent4">
            <a:lumMod val="20000"/>
            <a:lumOff val="80000"/>
          </a:schemeClr>
        </a:solidFill>
        <a:ln>
          <a:solidFill>
            <a:schemeClr val="accent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marL="0" indent="0" algn="ctr"/>
          <a:r>
            <a:rPr lang="en-US" sz="1000" b="0">
              <a:solidFill>
                <a:schemeClr val="tx1"/>
              </a:solidFill>
              <a:latin typeface="Arial" panose="020B0604020202020204" pitchFamily="34" charset="0"/>
              <a:ea typeface="+mn-ea"/>
              <a:cs typeface="Arial" panose="020B0604020202020204" pitchFamily="34" charset="0"/>
            </a:rPr>
            <a:t>Change to </a:t>
          </a:r>
          <a:r>
            <a:rPr lang="en-US" sz="1000" b="1">
              <a:solidFill>
                <a:schemeClr val="tx1"/>
              </a:solidFill>
              <a:latin typeface="Arial" panose="020B0604020202020204" pitchFamily="34" charset="0"/>
              <a:ea typeface="+mn-ea"/>
              <a:cs typeface="Arial" panose="020B0604020202020204" pitchFamily="34" charset="0"/>
            </a:rPr>
            <a:t>yellow </a:t>
          </a:r>
          <a:r>
            <a:rPr lang="en-US" sz="1000" b="0">
              <a:solidFill>
                <a:schemeClr val="tx1"/>
              </a:solidFill>
              <a:latin typeface="Arial" panose="020B0604020202020204" pitchFamily="34" charset="0"/>
              <a:ea typeface="+mn-ea"/>
              <a:cs typeface="Arial" panose="020B0604020202020204" pitchFamily="34" charset="0"/>
            </a:rPr>
            <a:t>if </a:t>
          </a:r>
          <a:r>
            <a:rPr lang="en-US" sz="1100" b="1">
              <a:solidFill>
                <a:schemeClr val="tx1"/>
              </a:solidFill>
              <a:effectLst/>
              <a:latin typeface="+mn-lt"/>
              <a:ea typeface="+mn-ea"/>
              <a:cs typeface="+mn-cs"/>
            </a:rPr>
            <a:t>BLANKz</a:t>
          </a:r>
        </a:p>
        <a:p>
          <a:pPr marL="0" indent="0" algn="ctr"/>
          <a:r>
            <a:rPr lang="en-US" sz="1000" b="1" i="1">
              <a:solidFill>
                <a:schemeClr val="accent5">
                  <a:lumMod val="75000"/>
                </a:schemeClr>
              </a:solidFill>
              <a:latin typeface="Arial" panose="020B0604020202020204" pitchFamily="34" charset="0"/>
              <a:ea typeface="+mn-ea"/>
              <a:cs typeface="Arial" panose="020B0604020202020204" pitchFamily="34" charset="0"/>
            </a:rPr>
            <a:t>(*Auto filled)</a:t>
          </a:r>
          <a:br>
            <a:rPr lang="en-US" sz="1000" b="1" i="1">
              <a:solidFill>
                <a:schemeClr val="accent5">
                  <a:lumMod val="75000"/>
                </a:schemeClr>
              </a:solidFill>
              <a:latin typeface="Arial" panose="020B0604020202020204" pitchFamily="34" charset="0"/>
              <a:ea typeface="+mn-ea"/>
              <a:cs typeface="Arial" panose="020B0604020202020204" pitchFamily="34" charset="0"/>
            </a:rPr>
          </a:br>
          <a:r>
            <a:rPr lang="en-US" sz="1100" b="0">
              <a:solidFill>
                <a:schemeClr val="tx1"/>
              </a:solidFill>
              <a:effectLst/>
              <a:latin typeface="Arial" panose="020B0604020202020204" pitchFamily="34" charset="0"/>
              <a:ea typeface="+mn-ea"/>
              <a:cs typeface="Arial" panose="020B0604020202020204" pitchFamily="34" charset="0"/>
            </a:rPr>
            <a:t>=&gt; Need</a:t>
          </a:r>
          <a:r>
            <a:rPr lang="en-US" sz="1100" b="0" baseline="0">
              <a:solidFill>
                <a:schemeClr val="tx1"/>
              </a:solidFill>
              <a:effectLst/>
              <a:latin typeface="Arial" panose="020B0604020202020204" pitchFamily="34" charset="0"/>
              <a:ea typeface="+mn-ea"/>
              <a:cs typeface="Arial" panose="020B0604020202020204" pitchFamily="34" charset="0"/>
            </a:rPr>
            <a:t> to choose </a:t>
          </a:r>
          <a:r>
            <a:rPr lang="en-US" sz="1100" b="1" baseline="0">
              <a:solidFill>
                <a:schemeClr val="tx1"/>
              </a:solidFill>
              <a:effectLst/>
              <a:latin typeface="Arial" panose="020B0604020202020204" pitchFamily="34" charset="0"/>
              <a:ea typeface="+mn-ea"/>
              <a:cs typeface="Arial" panose="020B0604020202020204" pitchFamily="34" charset="0"/>
            </a:rPr>
            <a:t>valid API</a:t>
          </a:r>
          <a:endParaRPr lang="en-US" sz="1000" b="1" i="1">
            <a:solidFill>
              <a:schemeClr val="accent5">
                <a:lumMod val="75000"/>
              </a:schemeClr>
            </a:solidFill>
            <a:latin typeface="Arial" panose="020B0604020202020204" pitchFamily="34" charset="0"/>
            <a:ea typeface="+mn-ea"/>
            <a:cs typeface="Arial" panose="020B0604020202020204" pitchFamily="34" charset="0"/>
          </a:endParaRPr>
        </a:p>
      </xdr:txBody>
    </xdr:sp>
    <xdr:clientData/>
  </xdr:oneCellAnchor>
  <xdr:twoCellAnchor>
    <xdr:from>
      <xdr:col>9</xdr:col>
      <xdr:colOff>836084</xdr:colOff>
      <xdr:row>65</xdr:row>
      <xdr:rowOff>10583</xdr:rowOff>
    </xdr:from>
    <xdr:to>
      <xdr:col>10</xdr:col>
      <xdr:colOff>10585</xdr:colOff>
      <xdr:row>68</xdr:row>
      <xdr:rowOff>63500</xdr:rowOff>
    </xdr:to>
    <xdr:cxnSp macro="">
      <xdr:nvCxnSpPr>
        <xdr:cNvPr id="119" name="Straight Arrow Connector 118">
          <a:extLst>
            <a:ext uri="{FF2B5EF4-FFF2-40B4-BE49-F238E27FC236}">
              <a16:creationId xmlns:a16="http://schemas.microsoft.com/office/drawing/2014/main" id="{B79ABF63-EE49-4442-92CC-8207993BAD71}"/>
            </a:ext>
          </a:extLst>
        </xdr:cNvPr>
        <xdr:cNvCxnSpPr/>
      </xdr:nvCxnSpPr>
      <xdr:spPr>
        <a:xfrm>
          <a:off x="8403167" y="10604500"/>
          <a:ext cx="63501" cy="529167"/>
        </a:xfrm>
        <a:prstGeom prst="straightConnector1">
          <a:avLst/>
        </a:prstGeom>
        <a:ln w="28575">
          <a:solidFill>
            <a:srgbClr val="FF0000"/>
          </a:solidFill>
          <a:headEnd type="ova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6350</xdr:colOff>
      <xdr:row>58</xdr:row>
      <xdr:rowOff>38100</xdr:rowOff>
    </xdr:from>
    <xdr:to>
      <xdr:col>24</xdr:col>
      <xdr:colOff>395074</xdr:colOff>
      <xdr:row>98</xdr:row>
      <xdr:rowOff>107148</xdr:rowOff>
    </xdr:to>
    <xdr:pic>
      <xdr:nvPicPr>
        <xdr:cNvPr id="2" name="Picture 1">
          <a:extLst>
            <a:ext uri="{FF2B5EF4-FFF2-40B4-BE49-F238E27FC236}">
              <a16:creationId xmlns:a16="http://schemas.microsoft.com/office/drawing/2014/main" id="{FDEFBC6E-5ED3-4D40-873C-F9E8B02A8EC8}"/>
            </a:ext>
          </a:extLst>
        </xdr:cNvPr>
        <xdr:cNvPicPr>
          <a:picLocks noChangeAspect="1"/>
        </xdr:cNvPicPr>
      </xdr:nvPicPr>
      <xdr:blipFill>
        <a:blip xmlns:r="http://schemas.openxmlformats.org/officeDocument/2006/relationships" r:embed="rId1"/>
        <a:stretch>
          <a:fillRect/>
        </a:stretch>
      </xdr:blipFill>
      <xdr:spPr>
        <a:xfrm>
          <a:off x="615950" y="9245600"/>
          <a:ext cx="14409524" cy="6419048"/>
        </a:xfrm>
        <a:prstGeom prst="rect">
          <a:avLst/>
        </a:prstGeom>
      </xdr:spPr>
    </xdr:pic>
    <xdr:clientData/>
  </xdr:twoCellAnchor>
  <xdr:twoCellAnchor editAs="oneCell">
    <xdr:from>
      <xdr:col>1</xdr:col>
      <xdr:colOff>0</xdr:colOff>
      <xdr:row>4</xdr:row>
      <xdr:rowOff>0</xdr:rowOff>
    </xdr:from>
    <xdr:to>
      <xdr:col>25</xdr:col>
      <xdr:colOff>541028</xdr:colOff>
      <xdr:row>53</xdr:row>
      <xdr:rowOff>30774</xdr:rowOff>
    </xdr:to>
    <xdr:pic>
      <xdr:nvPicPr>
        <xdr:cNvPr id="4" name="Picture 3">
          <a:extLst>
            <a:ext uri="{FF2B5EF4-FFF2-40B4-BE49-F238E27FC236}">
              <a16:creationId xmlns:a16="http://schemas.microsoft.com/office/drawing/2014/main" id="{A9C9E7ED-0E07-ED00-DFA6-F0AD9273B452}"/>
            </a:ext>
          </a:extLst>
        </xdr:cNvPr>
        <xdr:cNvPicPr>
          <a:picLocks noChangeAspect="1"/>
        </xdr:cNvPicPr>
      </xdr:nvPicPr>
      <xdr:blipFill>
        <a:blip xmlns:r="http://schemas.openxmlformats.org/officeDocument/2006/relationships" r:embed="rId2"/>
        <a:stretch>
          <a:fillRect/>
        </a:stretch>
      </xdr:blipFill>
      <xdr:spPr>
        <a:xfrm>
          <a:off x="609600" y="635000"/>
          <a:ext cx="15171428" cy="780952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4</xdr:row>
      <xdr:rowOff>76200</xdr:rowOff>
    </xdr:from>
    <xdr:to>
      <xdr:col>30</xdr:col>
      <xdr:colOff>197790</xdr:colOff>
      <xdr:row>34</xdr:row>
      <xdr:rowOff>27986</xdr:rowOff>
    </xdr:to>
    <xdr:pic>
      <xdr:nvPicPr>
        <xdr:cNvPr id="2" name="Picture 1">
          <a:extLst>
            <a:ext uri="{FF2B5EF4-FFF2-40B4-BE49-F238E27FC236}">
              <a16:creationId xmlns:a16="http://schemas.microsoft.com/office/drawing/2014/main" id="{0A7BEC52-51B2-56D1-FDF2-550EABA7F3DD}"/>
            </a:ext>
          </a:extLst>
        </xdr:cNvPr>
        <xdr:cNvPicPr>
          <a:picLocks noChangeAspect="1"/>
        </xdr:cNvPicPr>
      </xdr:nvPicPr>
      <xdr:blipFill>
        <a:blip xmlns:r="http://schemas.openxmlformats.org/officeDocument/2006/relationships" r:embed="rId1"/>
        <a:stretch>
          <a:fillRect/>
        </a:stretch>
      </xdr:blipFill>
      <xdr:spPr>
        <a:xfrm>
          <a:off x="609600" y="711200"/>
          <a:ext cx="17876190" cy="4714286"/>
        </a:xfrm>
        <a:prstGeom prst="rect">
          <a:avLst/>
        </a:prstGeom>
      </xdr:spPr>
    </xdr:pic>
    <xdr:clientData/>
  </xdr:twoCellAnchor>
  <xdr:twoCellAnchor editAs="oneCell">
    <xdr:from>
      <xdr:col>1</xdr:col>
      <xdr:colOff>31750</xdr:colOff>
      <xdr:row>71</xdr:row>
      <xdr:rowOff>6350</xdr:rowOff>
    </xdr:from>
    <xdr:to>
      <xdr:col>30</xdr:col>
      <xdr:colOff>267636</xdr:colOff>
      <xdr:row>101</xdr:row>
      <xdr:rowOff>24802</xdr:rowOff>
    </xdr:to>
    <xdr:pic>
      <xdr:nvPicPr>
        <xdr:cNvPr id="3" name="Picture 2">
          <a:extLst>
            <a:ext uri="{FF2B5EF4-FFF2-40B4-BE49-F238E27FC236}">
              <a16:creationId xmlns:a16="http://schemas.microsoft.com/office/drawing/2014/main" id="{DE2FBD8E-E729-A354-46A0-2606000EFBD8}"/>
            </a:ext>
          </a:extLst>
        </xdr:cNvPr>
        <xdr:cNvPicPr>
          <a:picLocks noChangeAspect="1"/>
        </xdr:cNvPicPr>
      </xdr:nvPicPr>
      <xdr:blipFill>
        <a:blip xmlns:r="http://schemas.openxmlformats.org/officeDocument/2006/relationships" r:embed="rId2"/>
        <a:stretch>
          <a:fillRect/>
        </a:stretch>
      </xdr:blipFill>
      <xdr:spPr>
        <a:xfrm>
          <a:off x="641350" y="11277600"/>
          <a:ext cx="17914286" cy="4780952"/>
        </a:xfrm>
        <a:prstGeom prst="rect">
          <a:avLst/>
        </a:prstGeom>
      </xdr:spPr>
    </xdr:pic>
    <xdr:clientData/>
  </xdr:twoCellAnchor>
  <xdr:twoCellAnchor editAs="oneCell">
    <xdr:from>
      <xdr:col>1</xdr:col>
      <xdr:colOff>0</xdr:colOff>
      <xdr:row>37</xdr:row>
      <xdr:rowOff>0</xdr:rowOff>
    </xdr:from>
    <xdr:to>
      <xdr:col>30</xdr:col>
      <xdr:colOff>188266</xdr:colOff>
      <xdr:row>64</xdr:row>
      <xdr:rowOff>123274</xdr:rowOff>
    </xdr:to>
    <xdr:pic>
      <xdr:nvPicPr>
        <xdr:cNvPr id="4" name="Picture 3">
          <a:extLst>
            <a:ext uri="{FF2B5EF4-FFF2-40B4-BE49-F238E27FC236}">
              <a16:creationId xmlns:a16="http://schemas.microsoft.com/office/drawing/2014/main" id="{97FA503A-D0E4-541F-0F51-906C877690D0}"/>
            </a:ext>
          </a:extLst>
        </xdr:cNvPr>
        <xdr:cNvPicPr>
          <a:picLocks noChangeAspect="1"/>
        </xdr:cNvPicPr>
      </xdr:nvPicPr>
      <xdr:blipFill>
        <a:blip xmlns:r="http://schemas.openxmlformats.org/officeDocument/2006/relationships" r:embed="rId3"/>
        <a:stretch>
          <a:fillRect/>
        </a:stretch>
      </xdr:blipFill>
      <xdr:spPr>
        <a:xfrm>
          <a:off x="609600" y="5873750"/>
          <a:ext cx="17866666" cy="4409524"/>
        </a:xfrm>
        <a:prstGeom prst="rect">
          <a:avLst/>
        </a:prstGeom>
      </xdr:spPr>
    </xdr:pic>
    <xdr:clientData/>
  </xdr:twoCellAnchor>
  <xdr:twoCellAnchor editAs="oneCell">
    <xdr:from>
      <xdr:col>1</xdr:col>
      <xdr:colOff>0</xdr:colOff>
      <xdr:row>104</xdr:row>
      <xdr:rowOff>0</xdr:rowOff>
    </xdr:from>
    <xdr:to>
      <xdr:col>30</xdr:col>
      <xdr:colOff>169219</xdr:colOff>
      <xdr:row>131</xdr:row>
      <xdr:rowOff>94702</xdr:rowOff>
    </xdr:to>
    <xdr:pic>
      <xdr:nvPicPr>
        <xdr:cNvPr id="5" name="Picture 4">
          <a:extLst>
            <a:ext uri="{FF2B5EF4-FFF2-40B4-BE49-F238E27FC236}">
              <a16:creationId xmlns:a16="http://schemas.microsoft.com/office/drawing/2014/main" id="{D8F4A258-4B49-ABD7-044A-C99C230A935F}"/>
            </a:ext>
          </a:extLst>
        </xdr:cNvPr>
        <xdr:cNvPicPr>
          <a:picLocks noChangeAspect="1"/>
        </xdr:cNvPicPr>
      </xdr:nvPicPr>
      <xdr:blipFill>
        <a:blip xmlns:r="http://schemas.openxmlformats.org/officeDocument/2006/relationships" r:embed="rId4"/>
        <a:stretch>
          <a:fillRect/>
        </a:stretch>
      </xdr:blipFill>
      <xdr:spPr>
        <a:xfrm>
          <a:off x="609600" y="16510000"/>
          <a:ext cx="17847619" cy="4380952"/>
        </a:xfrm>
        <a:prstGeom prst="rect">
          <a:avLst/>
        </a:prstGeom>
      </xdr:spPr>
    </xdr:pic>
    <xdr:clientData/>
  </xdr:twoCellAnchor>
  <xdr:twoCellAnchor editAs="oneCell">
    <xdr:from>
      <xdr:col>0</xdr:col>
      <xdr:colOff>584200</xdr:colOff>
      <xdr:row>140</xdr:row>
      <xdr:rowOff>82550</xdr:rowOff>
    </xdr:from>
    <xdr:to>
      <xdr:col>30</xdr:col>
      <xdr:colOff>220009</xdr:colOff>
      <xdr:row>169</xdr:row>
      <xdr:rowOff>50229</xdr:rowOff>
    </xdr:to>
    <xdr:pic>
      <xdr:nvPicPr>
        <xdr:cNvPr id="6" name="Picture 5">
          <a:extLst>
            <a:ext uri="{FF2B5EF4-FFF2-40B4-BE49-F238E27FC236}">
              <a16:creationId xmlns:a16="http://schemas.microsoft.com/office/drawing/2014/main" id="{EB9C196E-21B6-B57F-4326-EF12DA04D4BC}"/>
            </a:ext>
          </a:extLst>
        </xdr:cNvPr>
        <xdr:cNvPicPr>
          <a:picLocks noChangeAspect="1"/>
        </xdr:cNvPicPr>
      </xdr:nvPicPr>
      <xdr:blipFill>
        <a:blip xmlns:r="http://schemas.openxmlformats.org/officeDocument/2006/relationships" r:embed="rId5"/>
        <a:stretch>
          <a:fillRect/>
        </a:stretch>
      </xdr:blipFill>
      <xdr:spPr>
        <a:xfrm>
          <a:off x="584200" y="22307550"/>
          <a:ext cx="17923809" cy="4571429"/>
        </a:xfrm>
        <a:prstGeom prst="rect">
          <a:avLst/>
        </a:prstGeom>
      </xdr:spPr>
    </xdr:pic>
    <xdr:clientData/>
  </xdr:twoCellAnchor>
  <xdr:twoCellAnchor editAs="oneCell">
    <xdr:from>
      <xdr:col>1</xdr:col>
      <xdr:colOff>0</xdr:colOff>
      <xdr:row>172</xdr:row>
      <xdr:rowOff>0</xdr:rowOff>
    </xdr:from>
    <xdr:to>
      <xdr:col>30</xdr:col>
      <xdr:colOff>235886</xdr:colOff>
      <xdr:row>207</xdr:row>
      <xdr:rowOff>15179</xdr:rowOff>
    </xdr:to>
    <xdr:pic>
      <xdr:nvPicPr>
        <xdr:cNvPr id="7" name="Picture 6">
          <a:extLst>
            <a:ext uri="{FF2B5EF4-FFF2-40B4-BE49-F238E27FC236}">
              <a16:creationId xmlns:a16="http://schemas.microsoft.com/office/drawing/2014/main" id="{8F9ECFCF-8EFA-3872-EC11-BC71F27C6D9D}"/>
            </a:ext>
          </a:extLst>
        </xdr:cNvPr>
        <xdr:cNvPicPr>
          <a:picLocks noChangeAspect="1"/>
        </xdr:cNvPicPr>
      </xdr:nvPicPr>
      <xdr:blipFill>
        <a:blip xmlns:r="http://schemas.openxmlformats.org/officeDocument/2006/relationships" r:embed="rId6"/>
        <a:stretch>
          <a:fillRect/>
        </a:stretch>
      </xdr:blipFill>
      <xdr:spPr>
        <a:xfrm>
          <a:off x="609600" y="27305000"/>
          <a:ext cx="17914286" cy="5571429"/>
        </a:xfrm>
        <a:prstGeom prst="rect">
          <a:avLst/>
        </a:prstGeom>
      </xdr:spPr>
    </xdr:pic>
    <xdr:clientData/>
  </xdr:twoCellAnchor>
  <xdr:twoCellAnchor editAs="oneCell">
    <xdr:from>
      <xdr:col>1</xdr:col>
      <xdr:colOff>0</xdr:colOff>
      <xdr:row>211</xdr:row>
      <xdr:rowOff>0</xdr:rowOff>
    </xdr:from>
    <xdr:to>
      <xdr:col>30</xdr:col>
      <xdr:colOff>169219</xdr:colOff>
      <xdr:row>239</xdr:row>
      <xdr:rowOff>40714</xdr:rowOff>
    </xdr:to>
    <xdr:pic>
      <xdr:nvPicPr>
        <xdr:cNvPr id="8" name="Picture 7">
          <a:extLst>
            <a:ext uri="{FF2B5EF4-FFF2-40B4-BE49-F238E27FC236}">
              <a16:creationId xmlns:a16="http://schemas.microsoft.com/office/drawing/2014/main" id="{64BC6FCB-BD02-B9F5-AA22-CC47A22EFC3A}"/>
            </a:ext>
          </a:extLst>
        </xdr:cNvPr>
        <xdr:cNvPicPr>
          <a:picLocks noChangeAspect="1"/>
        </xdr:cNvPicPr>
      </xdr:nvPicPr>
      <xdr:blipFill>
        <a:blip xmlns:r="http://schemas.openxmlformats.org/officeDocument/2006/relationships" r:embed="rId7"/>
        <a:stretch>
          <a:fillRect/>
        </a:stretch>
      </xdr:blipFill>
      <xdr:spPr>
        <a:xfrm>
          <a:off x="609600" y="33496250"/>
          <a:ext cx="17847619" cy="4485714"/>
        </a:xfrm>
        <a:prstGeom prst="rect">
          <a:avLst/>
        </a:prstGeom>
      </xdr:spPr>
    </xdr:pic>
    <xdr:clientData/>
  </xdr:twoCellAnchor>
  <xdr:twoCellAnchor editAs="oneCell">
    <xdr:from>
      <xdr:col>1</xdr:col>
      <xdr:colOff>0</xdr:colOff>
      <xdr:row>244</xdr:row>
      <xdr:rowOff>0</xdr:rowOff>
    </xdr:from>
    <xdr:to>
      <xdr:col>30</xdr:col>
      <xdr:colOff>197790</xdr:colOff>
      <xdr:row>273</xdr:row>
      <xdr:rowOff>34345</xdr:rowOff>
    </xdr:to>
    <xdr:pic>
      <xdr:nvPicPr>
        <xdr:cNvPr id="9" name="Picture 8">
          <a:extLst>
            <a:ext uri="{FF2B5EF4-FFF2-40B4-BE49-F238E27FC236}">
              <a16:creationId xmlns:a16="http://schemas.microsoft.com/office/drawing/2014/main" id="{F8B04888-4D6E-2524-6B7F-769813225F73}"/>
            </a:ext>
          </a:extLst>
        </xdr:cNvPr>
        <xdr:cNvPicPr>
          <a:picLocks noChangeAspect="1"/>
        </xdr:cNvPicPr>
      </xdr:nvPicPr>
      <xdr:blipFill>
        <a:blip xmlns:r="http://schemas.openxmlformats.org/officeDocument/2006/relationships" r:embed="rId8"/>
        <a:stretch>
          <a:fillRect/>
        </a:stretch>
      </xdr:blipFill>
      <xdr:spPr>
        <a:xfrm>
          <a:off x="609600" y="38735000"/>
          <a:ext cx="17876190" cy="463809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7</xdr:col>
      <xdr:colOff>161448</xdr:colOff>
      <xdr:row>42</xdr:row>
      <xdr:rowOff>37326</xdr:rowOff>
    </xdr:to>
    <xdr:pic>
      <xdr:nvPicPr>
        <xdr:cNvPr id="2" name="Picture 1">
          <a:extLst>
            <a:ext uri="{FF2B5EF4-FFF2-40B4-BE49-F238E27FC236}">
              <a16:creationId xmlns:a16="http://schemas.microsoft.com/office/drawing/2014/main" id="{6951645C-5ECA-C917-E038-CC409D6BC5D4}"/>
            </a:ext>
          </a:extLst>
        </xdr:cNvPr>
        <xdr:cNvPicPr>
          <a:picLocks noChangeAspect="1"/>
        </xdr:cNvPicPr>
      </xdr:nvPicPr>
      <xdr:blipFill>
        <a:blip xmlns:r="http://schemas.openxmlformats.org/officeDocument/2006/relationships" r:embed="rId1"/>
        <a:stretch>
          <a:fillRect/>
        </a:stretch>
      </xdr:blipFill>
      <xdr:spPr>
        <a:xfrm>
          <a:off x="609600" y="647700"/>
          <a:ext cx="3819048" cy="6190476"/>
        </a:xfrm>
        <a:prstGeom prst="rect">
          <a:avLst/>
        </a:prstGeom>
      </xdr:spPr>
    </xdr:pic>
    <xdr:clientData/>
  </xdr:twoCellAnchor>
  <xdr:twoCellAnchor editAs="oneCell">
    <xdr:from>
      <xdr:col>1</xdr:col>
      <xdr:colOff>0</xdr:colOff>
      <xdr:row>46</xdr:row>
      <xdr:rowOff>0</xdr:rowOff>
    </xdr:from>
    <xdr:to>
      <xdr:col>30</xdr:col>
      <xdr:colOff>197790</xdr:colOff>
      <xdr:row>69</xdr:row>
      <xdr:rowOff>56677</xdr:rowOff>
    </xdr:to>
    <xdr:pic>
      <xdr:nvPicPr>
        <xdr:cNvPr id="3" name="Picture 2">
          <a:extLst>
            <a:ext uri="{FF2B5EF4-FFF2-40B4-BE49-F238E27FC236}">
              <a16:creationId xmlns:a16="http://schemas.microsoft.com/office/drawing/2014/main" id="{AC3ADAD9-4717-47E2-EBAE-9FE90CF32061}"/>
            </a:ext>
          </a:extLst>
        </xdr:cNvPr>
        <xdr:cNvPicPr>
          <a:picLocks noChangeAspect="1"/>
        </xdr:cNvPicPr>
      </xdr:nvPicPr>
      <xdr:blipFill>
        <a:blip xmlns:r="http://schemas.openxmlformats.org/officeDocument/2006/relationships" r:embed="rId2"/>
        <a:stretch>
          <a:fillRect/>
        </a:stretch>
      </xdr:blipFill>
      <xdr:spPr>
        <a:xfrm>
          <a:off x="609600" y="7448550"/>
          <a:ext cx="17876190" cy="378095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57</xdr:row>
      <xdr:rowOff>0</xdr:rowOff>
    </xdr:from>
    <xdr:to>
      <xdr:col>30</xdr:col>
      <xdr:colOff>226362</xdr:colOff>
      <xdr:row>104</xdr:row>
      <xdr:rowOff>37144</xdr:rowOff>
    </xdr:to>
    <xdr:pic>
      <xdr:nvPicPr>
        <xdr:cNvPr id="3" name="Picture 2">
          <a:extLst>
            <a:ext uri="{FF2B5EF4-FFF2-40B4-BE49-F238E27FC236}">
              <a16:creationId xmlns:a16="http://schemas.microsoft.com/office/drawing/2014/main" id="{8A9D49C4-7FBB-1076-CE85-D3F78418520A}"/>
            </a:ext>
          </a:extLst>
        </xdr:cNvPr>
        <xdr:cNvPicPr>
          <a:picLocks noChangeAspect="1"/>
        </xdr:cNvPicPr>
      </xdr:nvPicPr>
      <xdr:blipFill>
        <a:blip xmlns:r="http://schemas.openxmlformats.org/officeDocument/2006/relationships" r:embed="rId1"/>
        <a:stretch>
          <a:fillRect/>
        </a:stretch>
      </xdr:blipFill>
      <xdr:spPr>
        <a:xfrm>
          <a:off x="609600" y="9229725"/>
          <a:ext cx="17904762" cy="7647619"/>
        </a:xfrm>
        <a:prstGeom prst="rect">
          <a:avLst/>
        </a:prstGeom>
      </xdr:spPr>
    </xdr:pic>
    <xdr:clientData/>
  </xdr:twoCellAnchor>
  <xdr:twoCellAnchor editAs="oneCell">
    <xdr:from>
      <xdr:col>1</xdr:col>
      <xdr:colOff>0</xdr:colOff>
      <xdr:row>4</xdr:row>
      <xdr:rowOff>0</xdr:rowOff>
    </xdr:from>
    <xdr:to>
      <xdr:col>30</xdr:col>
      <xdr:colOff>131124</xdr:colOff>
      <xdr:row>51</xdr:row>
      <xdr:rowOff>113334</xdr:rowOff>
    </xdr:to>
    <xdr:pic>
      <xdr:nvPicPr>
        <xdr:cNvPr id="4" name="Picture 3">
          <a:extLst>
            <a:ext uri="{FF2B5EF4-FFF2-40B4-BE49-F238E27FC236}">
              <a16:creationId xmlns:a16="http://schemas.microsoft.com/office/drawing/2014/main" id="{6020173A-FD98-9B62-FD88-FCC38BB05B31}"/>
            </a:ext>
          </a:extLst>
        </xdr:cNvPr>
        <xdr:cNvPicPr>
          <a:picLocks noChangeAspect="1"/>
        </xdr:cNvPicPr>
      </xdr:nvPicPr>
      <xdr:blipFill>
        <a:blip xmlns:r="http://schemas.openxmlformats.org/officeDocument/2006/relationships" r:embed="rId2"/>
        <a:stretch>
          <a:fillRect/>
        </a:stretch>
      </xdr:blipFill>
      <xdr:spPr>
        <a:xfrm>
          <a:off x="609600" y="647700"/>
          <a:ext cx="17809524" cy="7723809"/>
        </a:xfrm>
        <a:prstGeom prst="rect">
          <a:avLst/>
        </a:prstGeom>
      </xdr:spPr>
    </xdr:pic>
    <xdr:clientData/>
  </xdr:twoCellAnchor>
  <xdr:twoCellAnchor editAs="oneCell">
    <xdr:from>
      <xdr:col>1</xdr:col>
      <xdr:colOff>0</xdr:colOff>
      <xdr:row>109</xdr:row>
      <xdr:rowOff>0</xdr:rowOff>
    </xdr:from>
    <xdr:to>
      <xdr:col>30</xdr:col>
      <xdr:colOff>216838</xdr:colOff>
      <xdr:row>144</xdr:row>
      <xdr:rowOff>18339</xdr:rowOff>
    </xdr:to>
    <xdr:pic>
      <xdr:nvPicPr>
        <xdr:cNvPr id="5" name="Picture 4">
          <a:extLst>
            <a:ext uri="{FF2B5EF4-FFF2-40B4-BE49-F238E27FC236}">
              <a16:creationId xmlns:a16="http://schemas.microsoft.com/office/drawing/2014/main" id="{A0DC1E10-A8D0-196B-B7E1-76BE035C365D}"/>
            </a:ext>
          </a:extLst>
        </xdr:cNvPr>
        <xdr:cNvPicPr>
          <a:picLocks noChangeAspect="1"/>
        </xdr:cNvPicPr>
      </xdr:nvPicPr>
      <xdr:blipFill>
        <a:blip xmlns:r="http://schemas.openxmlformats.org/officeDocument/2006/relationships" r:embed="rId3"/>
        <a:stretch>
          <a:fillRect/>
        </a:stretch>
      </xdr:blipFill>
      <xdr:spPr>
        <a:xfrm>
          <a:off x="609600" y="17649825"/>
          <a:ext cx="17895238" cy="568571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19050</xdr:colOff>
      <xdr:row>2</xdr:row>
      <xdr:rowOff>152400</xdr:rowOff>
    </xdr:from>
    <xdr:to>
      <xdr:col>31</xdr:col>
      <xdr:colOff>19050</xdr:colOff>
      <xdr:row>48</xdr:row>
      <xdr:rowOff>152400</xdr:rowOff>
    </xdr:to>
    <xdr:pic>
      <xdr:nvPicPr>
        <xdr:cNvPr id="2" name="Hình ảnh 1">
          <a:extLst>
            <a:ext uri="{FF2B5EF4-FFF2-40B4-BE49-F238E27FC236}">
              <a16:creationId xmlns:a16="http://schemas.microsoft.com/office/drawing/2014/main" id="{10366AA5-0472-4DEA-D21F-2B969A22573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28650" y="476250"/>
          <a:ext cx="18288000" cy="744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19050</xdr:colOff>
      <xdr:row>50</xdr:row>
      <xdr:rowOff>152400</xdr:rowOff>
    </xdr:from>
    <xdr:to>
      <xdr:col>30</xdr:col>
      <xdr:colOff>285750</xdr:colOff>
      <xdr:row>94</xdr:row>
      <xdr:rowOff>104775</xdr:rowOff>
    </xdr:to>
    <xdr:pic>
      <xdr:nvPicPr>
        <xdr:cNvPr id="3" name="Hình ảnh 2">
          <a:extLst>
            <a:ext uri="{FF2B5EF4-FFF2-40B4-BE49-F238E27FC236}">
              <a16:creationId xmlns:a16="http://schemas.microsoft.com/office/drawing/2014/main" id="{B6E7B038-4F60-D41B-EB53-653A5212DDF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28650" y="8248650"/>
          <a:ext cx="17945100" cy="7077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29</xdr:col>
      <xdr:colOff>216914</xdr:colOff>
      <xdr:row>39</xdr:row>
      <xdr:rowOff>75482</xdr:rowOff>
    </xdr:to>
    <xdr:pic>
      <xdr:nvPicPr>
        <xdr:cNvPr id="2" name="Picture 1">
          <a:extLst>
            <a:ext uri="{FF2B5EF4-FFF2-40B4-BE49-F238E27FC236}">
              <a16:creationId xmlns:a16="http://schemas.microsoft.com/office/drawing/2014/main" id="{D660A841-D19B-367D-56BF-06ACD06ECD78}"/>
            </a:ext>
          </a:extLst>
        </xdr:cNvPr>
        <xdr:cNvPicPr>
          <a:picLocks noChangeAspect="1"/>
        </xdr:cNvPicPr>
      </xdr:nvPicPr>
      <xdr:blipFill>
        <a:blip xmlns:r="http://schemas.openxmlformats.org/officeDocument/2006/relationships" r:embed="rId1"/>
        <a:stretch>
          <a:fillRect/>
        </a:stretch>
      </xdr:blipFill>
      <xdr:spPr>
        <a:xfrm>
          <a:off x="609600" y="647700"/>
          <a:ext cx="17285714" cy="5742857"/>
        </a:xfrm>
        <a:prstGeom prst="rect">
          <a:avLst/>
        </a:prstGeom>
      </xdr:spPr>
    </xdr:pic>
    <xdr:clientData/>
  </xdr:twoCellAnchor>
  <xdr:twoCellAnchor editAs="oneCell">
    <xdr:from>
      <xdr:col>1</xdr:col>
      <xdr:colOff>0</xdr:colOff>
      <xdr:row>43</xdr:row>
      <xdr:rowOff>0</xdr:rowOff>
    </xdr:from>
    <xdr:to>
      <xdr:col>30</xdr:col>
      <xdr:colOff>64457</xdr:colOff>
      <xdr:row>94</xdr:row>
      <xdr:rowOff>84682</xdr:rowOff>
    </xdr:to>
    <xdr:pic>
      <xdr:nvPicPr>
        <xdr:cNvPr id="3" name="Picture 2">
          <a:extLst>
            <a:ext uri="{FF2B5EF4-FFF2-40B4-BE49-F238E27FC236}">
              <a16:creationId xmlns:a16="http://schemas.microsoft.com/office/drawing/2014/main" id="{8DA11418-C0CB-50B0-2639-1738F684D759}"/>
            </a:ext>
          </a:extLst>
        </xdr:cNvPr>
        <xdr:cNvPicPr>
          <a:picLocks noChangeAspect="1"/>
        </xdr:cNvPicPr>
      </xdr:nvPicPr>
      <xdr:blipFill>
        <a:blip xmlns:r="http://schemas.openxmlformats.org/officeDocument/2006/relationships" r:embed="rId2"/>
        <a:stretch>
          <a:fillRect/>
        </a:stretch>
      </xdr:blipFill>
      <xdr:spPr>
        <a:xfrm>
          <a:off x="609600" y="6962775"/>
          <a:ext cx="17742857" cy="834285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33618</xdr:colOff>
      <xdr:row>57</xdr:row>
      <xdr:rowOff>6349</xdr:rowOff>
    </xdr:from>
    <xdr:to>
      <xdr:col>8</xdr:col>
      <xdr:colOff>421341</xdr:colOff>
      <xdr:row>114</xdr:row>
      <xdr:rowOff>146422</xdr:rowOff>
    </xdr:to>
    <xdr:pic>
      <xdr:nvPicPr>
        <xdr:cNvPr id="10" name="Picture 1">
          <a:extLst>
            <a:ext uri="{FF2B5EF4-FFF2-40B4-BE49-F238E27FC236}">
              <a16:creationId xmlns:a16="http://schemas.microsoft.com/office/drawing/2014/main" id="{1C03AD16-8ADC-0070-A56E-8EAD3EEEF4AB}"/>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3595" b="5186"/>
        <a:stretch>
          <a:fillRect/>
        </a:stretch>
      </xdr:blipFill>
      <xdr:spPr bwMode="auto">
        <a:xfrm>
          <a:off x="638736" y="8948643"/>
          <a:ext cx="4654923" cy="93697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5</xdr:row>
      <xdr:rowOff>0</xdr:rowOff>
    </xdr:from>
    <xdr:to>
      <xdr:col>30</xdr:col>
      <xdr:colOff>127949</xdr:colOff>
      <xdr:row>52</xdr:row>
      <xdr:rowOff>62540</xdr:rowOff>
    </xdr:to>
    <xdr:pic>
      <xdr:nvPicPr>
        <xdr:cNvPr id="5" name="Picture 2">
          <a:extLst>
            <a:ext uri="{FF2B5EF4-FFF2-40B4-BE49-F238E27FC236}">
              <a16:creationId xmlns:a16="http://schemas.microsoft.com/office/drawing/2014/main" id="{8579B3CF-3B85-E854-7D1C-56FD7DB84E0D}"/>
            </a:ext>
          </a:extLst>
        </xdr:cNvPr>
        <xdr:cNvPicPr>
          <a:picLocks noChangeAspect="1"/>
        </xdr:cNvPicPr>
      </xdr:nvPicPr>
      <xdr:blipFill>
        <a:blip xmlns:r="http://schemas.openxmlformats.org/officeDocument/2006/relationships" r:embed="rId2"/>
        <a:stretch>
          <a:fillRect/>
        </a:stretch>
      </xdr:blipFill>
      <xdr:spPr>
        <a:xfrm>
          <a:off x="605118" y="784412"/>
          <a:ext cx="17809524" cy="7676190"/>
        </a:xfrm>
        <a:prstGeom prst="rect">
          <a:avLst/>
        </a:prstGeom>
      </xdr:spPr>
    </xdr:pic>
    <xdr:clientData/>
  </xdr:twoCellAnchor>
  <xdr:twoCellAnchor editAs="oneCell">
    <xdr:from>
      <xdr:col>1</xdr:col>
      <xdr:colOff>0</xdr:colOff>
      <xdr:row>121</xdr:row>
      <xdr:rowOff>0</xdr:rowOff>
    </xdr:from>
    <xdr:to>
      <xdr:col>30</xdr:col>
      <xdr:colOff>204139</xdr:colOff>
      <xdr:row>154</xdr:row>
      <xdr:rowOff>78698</xdr:rowOff>
    </xdr:to>
    <xdr:pic>
      <xdr:nvPicPr>
        <xdr:cNvPr id="11" name="Picture 3">
          <a:extLst>
            <a:ext uri="{FF2B5EF4-FFF2-40B4-BE49-F238E27FC236}">
              <a16:creationId xmlns:a16="http://schemas.microsoft.com/office/drawing/2014/main" id="{F42DF428-B95F-47E7-FD26-AB7101CD593F}"/>
            </a:ext>
          </a:extLst>
        </xdr:cNvPr>
        <xdr:cNvPicPr>
          <a:picLocks noChangeAspect="1"/>
        </xdr:cNvPicPr>
      </xdr:nvPicPr>
      <xdr:blipFill>
        <a:blip xmlns:r="http://schemas.openxmlformats.org/officeDocument/2006/relationships" r:embed="rId3"/>
        <a:stretch>
          <a:fillRect/>
        </a:stretch>
      </xdr:blipFill>
      <xdr:spPr>
        <a:xfrm>
          <a:off x="605118" y="18982765"/>
          <a:ext cx="17885714" cy="5419048"/>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606425</xdr:colOff>
      <xdr:row>57</xdr:row>
      <xdr:rowOff>9525</xdr:rowOff>
    </xdr:from>
    <xdr:to>
      <xdr:col>7</xdr:col>
      <xdr:colOff>145575</xdr:colOff>
      <xdr:row>110</xdr:row>
      <xdr:rowOff>49786</xdr:rowOff>
    </xdr:to>
    <xdr:pic>
      <xdr:nvPicPr>
        <xdr:cNvPr id="10" name="Picture 1">
          <a:extLst>
            <a:ext uri="{FF2B5EF4-FFF2-40B4-BE49-F238E27FC236}">
              <a16:creationId xmlns:a16="http://schemas.microsoft.com/office/drawing/2014/main" id="{D00FCD8B-72D3-90DB-4586-DDD92152BB60}"/>
            </a:ext>
          </a:extLst>
        </xdr:cNvPr>
        <xdr:cNvPicPr>
          <a:picLocks noChangeAspect="1"/>
        </xdr:cNvPicPr>
      </xdr:nvPicPr>
      <xdr:blipFill>
        <a:blip xmlns:r="http://schemas.openxmlformats.org/officeDocument/2006/relationships" r:embed="rId1"/>
        <a:stretch>
          <a:fillRect/>
        </a:stretch>
      </xdr:blipFill>
      <xdr:spPr>
        <a:xfrm>
          <a:off x="606425" y="9239250"/>
          <a:ext cx="3803175" cy="8117461"/>
        </a:xfrm>
        <a:prstGeom prst="rect">
          <a:avLst/>
        </a:prstGeom>
      </xdr:spPr>
    </xdr:pic>
    <xdr:clientData/>
  </xdr:twoCellAnchor>
  <xdr:twoCellAnchor editAs="oneCell">
    <xdr:from>
      <xdr:col>1</xdr:col>
      <xdr:colOff>0</xdr:colOff>
      <xdr:row>5</xdr:row>
      <xdr:rowOff>0</xdr:rowOff>
    </xdr:from>
    <xdr:to>
      <xdr:col>30</xdr:col>
      <xdr:colOff>226362</xdr:colOff>
      <xdr:row>55</xdr:row>
      <xdr:rowOff>27619</xdr:rowOff>
    </xdr:to>
    <xdr:pic>
      <xdr:nvPicPr>
        <xdr:cNvPr id="3" name="Picture 2">
          <a:extLst>
            <a:ext uri="{FF2B5EF4-FFF2-40B4-BE49-F238E27FC236}">
              <a16:creationId xmlns:a16="http://schemas.microsoft.com/office/drawing/2014/main" id="{CE64F493-EF64-95D5-401C-728B516CA39B}"/>
            </a:ext>
          </a:extLst>
        </xdr:cNvPr>
        <xdr:cNvPicPr>
          <a:picLocks noChangeAspect="1"/>
        </xdr:cNvPicPr>
      </xdr:nvPicPr>
      <xdr:blipFill>
        <a:blip xmlns:r="http://schemas.openxmlformats.org/officeDocument/2006/relationships" r:embed="rId2"/>
        <a:stretch>
          <a:fillRect/>
        </a:stretch>
      </xdr:blipFill>
      <xdr:spPr>
        <a:xfrm>
          <a:off x="609600" y="809625"/>
          <a:ext cx="17904762" cy="7647619"/>
        </a:xfrm>
        <a:prstGeom prst="rect">
          <a:avLst/>
        </a:prstGeom>
      </xdr:spPr>
    </xdr:pic>
    <xdr:clientData/>
  </xdr:twoCellAnchor>
  <xdr:twoCellAnchor editAs="oneCell">
    <xdr:from>
      <xdr:col>1</xdr:col>
      <xdr:colOff>0</xdr:colOff>
      <xdr:row>112</xdr:row>
      <xdr:rowOff>0</xdr:rowOff>
    </xdr:from>
    <xdr:to>
      <xdr:col>30</xdr:col>
      <xdr:colOff>239061</xdr:colOff>
      <xdr:row>148</xdr:row>
      <xdr:rowOff>2489</xdr:rowOff>
    </xdr:to>
    <xdr:pic>
      <xdr:nvPicPr>
        <xdr:cNvPr id="11" name="Picture 3">
          <a:extLst>
            <a:ext uri="{FF2B5EF4-FFF2-40B4-BE49-F238E27FC236}">
              <a16:creationId xmlns:a16="http://schemas.microsoft.com/office/drawing/2014/main" id="{F00E1D6D-3190-E9A7-88CD-D3C707981F31}"/>
            </a:ext>
          </a:extLst>
        </xdr:cNvPr>
        <xdr:cNvPicPr>
          <a:picLocks noChangeAspect="1"/>
        </xdr:cNvPicPr>
      </xdr:nvPicPr>
      <xdr:blipFill>
        <a:blip xmlns:r="http://schemas.openxmlformats.org/officeDocument/2006/relationships" r:embed="rId3"/>
        <a:stretch>
          <a:fillRect/>
        </a:stretch>
      </xdr:blipFill>
      <xdr:spPr>
        <a:xfrm>
          <a:off x="609600" y="18135600"/>
          <a:ext cx="17914286" cy="548571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25</xdr:col>
      <xdr:colOff>448965</xdr:colOff>
      <xdr:row>53</xdr:row>
      <xdr:rowOff>107003</xdr:rowOff>
    </xdr:to>
    <xdr:pic>
      <xdr:nvPicPr>
        <xdr:cNvPr id="2" name="Picture 1">
          <a:extLst>
            <a:ext uri="{FF2B5EF4-FFF2-40B4-BE49-F238E27FC236}">
              <a16:creationId xmlns:a16="http://schemas.microsoft.com/office/drawing/2014/main" id="{6B0932A1-EBEF-7DC0-A379-BD04040D7050}"/>
            </a:ext>
          </a:extLst>
        </xdr:cNvPr>
        <xdr:cNvPicPr>
          <a:picLocks noChangeAspect="1"/>
        </xdr:cNvPicPr>
      </xdr:nvPicPr>
      <xdr:blipFill>
        <a:blip xmlns:r="http://schemas.openxmlformats.org/officeDocument/2006/relationships" r:embed="rId1"/>
        <a:stretch>
          <a:fillRect/>
        </a:stretch>
      </xdr:blipFill>
      <xdr:spPr>
        <a:xfrm>
          <a:off x="609600" y="647700"/>
          <a:ext cx="15076190" cy="7571428"/>
        </a:xfrm>
        <a:prstGeom prst="rect">
          <a:avLst/>
        </a:prstGeom>
      </xdr:spPr>
    </xdr:pic>
    <xdr:clientData/>
  </xdr:twoCellAnchor>
  <xdr:twoCellAnchor editAs="oneCell">
    <xdr:from>
      <xdr:col>1</xdr:col>
      <xdr:colOff>0</xdr:colOff>
      <xdr:row>55</xdr:row>
      <xdr:rowOff>0</xdr:rowOff>
    </xdr:from>
    <xdr:to>
      <xdr:col>25</xdr:col>
      <xdr:colOff>429918</xdr:colOff>
      <xdr:row>106</xdr:row>
      <xdr:rowOff>18076</xdr:rowOff>
    </xdr:to>
    <xdr:pic>
      <xdr:nvPicPr>
        <xdr:cNvPr id="3" name="Picture 2">
          <a:extLst>
            <a:ext uri="{FF2B5EF4-FFF2-40B4-BE49-F238E27FC236}">
              <a16:creationId xmlns:a16="http://schemas.microsoft.com/office/drawing/2014/main" id="{43DF44F9-9968-33B9-1A59-1F64AB8558AE}"/>
            </a:ext>
          </a:extLst>
        </xdr:cNvPr>
        <xdr:cNvPicPr>
          <a:picLocks noChangeAspect="1"/>
        </xdr:cNvPicPr>
      </xdr:nvPicPr>
      <xdr:blipFill>
        <a:blip xmlns:r="http://schemas.openxmlformats.org/officeDocument/2006/relationships" r:embed="rId2"/>
        <a:stretch>
          <a:fillRect/>
        </a:stretch>
      </xdr:blipFill>
      <xdr:spPr>
        <a:xfrm>
          <a:off x="609600" y="8905875"/>
          <a:ext cx="15057143" cy="7790476"/>
        </a:xfrm>
        <a:prstGeom prst="rect">
          <a:avLst/>
        </a:prstGeom>
      </xdr:spPr>
    </xdr:pic>
    <xdr:clientData/>
  </xdr:twoCellAnchor>
  <xdr:twoCellAnchor editAs="oneCell">
    <xdr:from>
      <xdr:col>1</xdr:col>
      <xdr:colOff>0</xdr:colOff>
      <xdr:row>116</xdr:row>
      <xdr:rowOff>0</xdr:rowOff>
    </xdr:from>
    <xdr:to>
      <xdr:col>25</xdr:col>
      <xdr:colOff>474362</xdr:colOff>
      <xdr:row>161</xdr:row>
      <xdr:rowOff>84803</xdr:rowOff>
    </xdr:to>
    <xdr:pic>
      <xdr:nvPicPr>
        <xdr:cNvPr id="5" name="Picture 4">
          <a:extLst>
            <a:ext uri="{FF2B5EF4-FFF2-40B4-BE49-F238E27FC236}">
              <a16:creationId xmlns:a16="http://schemas.microsoft.com/office/drawing/2014/main" id="{527B4B28-5B08-0542-AB9F-0CED7670637E}"/>
            </a:ext>
          </a:extLst>
        </xdr:cNvPr>
        <xdr:cNvPicPr>
          <a:picLocks noChangeAspect="1"/>
        </xdr:cNvPicPr>
      </xdr:nvPicPr>
      <xdr:blipFill>
        <a:blip xmlns:r="http://schemas.openxmlformats.org/officeDocument/2006/relationships" r:embed="rId3"/>
        <a:stretch>
          <a:fillRect/>
        </a:stretch>
      </xdr:blipFill>
      <xdr:spPr>
        <a:xfrm>
          <a:off x="609600" y="18783300"/>
          <a:ext cx="15104762" cy="7371428"/>
        </a:xfrm>
        <a:prstGeom prst="rect">
          <a:avLst/>
        </a:prstGeom>
      </xdr:spPr>
    </xdr:pic>
    <xdr:clientData/>
  </xdr:twoCellAnchor>
  <xdr:twoCellAnchor editAs="oneCell">
    <xdr:from>
      <xdr:col>1</xdr:col>
      <xdr:colOff>0</xdr:colOff>
      <xdr:row>165</xdr:row>
      <xdr:rowOff>0</xdr:rowOff>
    </xdr:from>
    <xdr:to>
      <xdr:col>25</xdr:col>
      <xdr:colOff>407695</xdr:colOff>
      <xdr:row>210</xdr:row>
      <xdr:rowOff>8613</xdr:rowOff>
    </xdr:to>
    <xdr:pic>
      <xdr:nvPicPr>
        <xdr:cNvPr id="6" name="Picture 5">
          <a:extLst>
            <a:ext uri="{FF2B5EF4-FFF2-40B4-BE49-F238E27FC236}">
              <a16:creationId xmlns:a16="http://schemas.microsoft.com/office/drawing/2014/main" id="{1A2FA35B-CA30-E702-7EC7-BD388C8257F1}"/>
            </a:ext>
          </a:extLst>
        </xdr:cNvPr>
        <xdr:cNvPicPr>
          <a:picLocks noChangeAspect="1"/>
        </xdr:cNvPicPr>
      </xdr:nvPicPr>
      <xdr:blipFill>
        <a:blip xmlns:r="http://schemas.openxmlformats.org/officeDocument/2006/relationships" r:embed="rId4"/>
        <a:stretch>
          <a:fillRect/>
        </a:stretch>
      </xdr:blipFill>
      <xdr:spPr>
        <a:xfrm>
          <a:off x="609600" y="26717625"/>
          <a:ext cx="15038095" cy="7295238"/>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30</xdr:col>
      <xdr:colOff>188266</xdr:colOff>
      <xdr:row>36</xdr:row>
      <xdr:rowOff>126413</xdr:rowOff>
    </xdr:to>
    <xdr:pic>
      <xdr:nvPicPr>
        <xdr:cNvPr id="4" name="Picture 3">
          <a:extLst>
            <a:ext uri="{FF2B5EF4-FFF2-40B4-BE49-F238E27FC236}">
              <a16:creationId xmlns:a16="http://schemas.microsoft.com/office/drawing/2014/main" id="{D4E18242-62DB-697D-C999-E0C183C8BB91}"/>
            </a:ext>
          </a:extLst>
        </xdr:cNvPr>
        <xdr:cNvPicPr>
          <a:picLocks noChangeAspect="1"/>
        </xdr:cNvPicPr>
      </xdr:nvPicPr>
      <xdr:blipFill>
        <a:blip xmlns:r="http://schemas.openxmlformats.org/officeDocument/2006/relationships" r:embed="rId1"/>
        <a:stretch>
          <a:fillRect/>
        </a:stretch>
      </xdr:blipFill>
      <xdr:spPr>
        <a:xfrm>
          <a:off x="609600" y="971550"/>
          <a:ext cx="17866666" cy="4695238"/>
        </a:xfrm>
        <a:prstGeom prst="rect">
          <a:avLst/>
        </a:prstGeom>
      </xdr:spPr>
    </xdr:pic>
    <xdr:clientData/>
  </xdr:twoCellAnchor>
  <xdr:twoCellAnchor editAs="oneCell">
    <xdr:from>
      <xdr:col>1</xdr:col>
      <xdr:colOff>0</xdr:colOff>
      <xdr:row>42</xdr:row>
      <xdr:rowOff>0</xdr:rowOff>
    </xdr:from>
    <xdr:to>
      <xdr:col>30</xdr:col>
      <xdr:colOff>245409</xdr:colOff>
      <xdr:row>72</xdr:row>
      <xdr:rowOff>113714</xdr:rowOff>
    </xdr:to>
    <xdr:pic>
      <xdr:nvPicPr>
        <xdr:cNvPr id="5" name="Picture 4">
          <a:extLst>
            <a:ext uri="{FF2B5EF4-FFF2-40B4-BE49-F238E27FC236}">
              <a16:creationId xmlns:a16="http://schemas.microsoft.com/office/drawing/2014/main" id="{2AC3AA3A-38EE-60EB-DAB3-185BDEEB8E0D}"/>
            </a:ext>
          </a:extLst>
        </xdr:cNvPr>
        <xdr:cNvPicPr>
          <a:picLocks noChangeAspect="1"/>
        </xdr:cNvPicPr>
      </xdr:nvPicPr>
      <xdr:blipFill>
        <a:blip xmlns:r="http://schemas.openxmlformats.org/officeDocument/2006/relationships" r:embed="rId2"/>
        <a:stretch>
          <a:fillRect/>
        </a:stretch>
      </xdr:blipFill>
      <xdr:spPr>
        <a:xfrm>
          <a:off x="609600" y="6800850"/>
          <a:ext cx="17923809" cy="468571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1060699</xdr:colOff>
      <xdr:row>3</xdr:row>
      <xdr:rowOff>491069</xdr:rowOff>
    </xdr:from>
    <xdr:to>
      <xdr:col>5</xdr:col>
      <xdr:colOff>283881</xdr:colOff>
      <xdr:row>4</xdr:row>
      <xdr:rowOff>0</xdr:rowOff>
    </xdr:to>
    <xdr:sp macro="" textlink="">
      <xdr:nvSpPr>
        <xdr:cNvPr id="3" name="Arrow: Down 2">
          <a:extLst>
            <a:ext uri="{FF2B5EF4-FFF2-40B4-BE49-F238E27FC236}">
              <a16:creationId xmlns:a16="http://schemas.microsoft.com/office/drawing/2014/main" id="{47E77C0E-8C03-4A71-B52D-CB6FA5E94523}"/>
            </a:ext>
          </a:extLst>
        </xdr:cNvPr>
        <xdr:cNvSpPr/>
      </xdr:nvSpPr>
      <xdr:spPr>
        <a:xfrm rot="5400000">
          <a:off x="3316195" y="600014"/>
          <a:ext cx="505632" cy="1296271"/>
        </a:xfrm>
        <a:prstGeom prst="downArrow">
          <a:avLst>
            <a:gd name="adj1" fmla="val 92526"/>
            <a:gd name="adj2" fmla="val 14636"/>
          </a:avLst>
        </a:prstGeom>
        <a:solidFill>
          <a:srgbClr val="FF66FF"/>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ctr"/>
        <a:lstStyle/>
        <a:p>
          <a:pPr algn="ctr"/>
          <a:r>
            <a:rPr lang="en-US" sz="800" b="0">
              <a:solidFill>
                <a:schemeClr val="tx2">
                  <a:lumMod val="50000"/>
                </a:schemeClr>
              </a:solidFill>
              <a:latin typeface="Arial" panose="020B0604020202020204" pitchFamily="34" charset="0"/>
              <a:cs typeface="Arial" panose="020B0604020202020204" pitchFamily="34" charset="0"/>
            </a:rPr>
            <a:t>Auto format for keyword </a:t>
          </a:r>
          <a:r>
            <a:rPr lang="en-US" sz="800" b="1">
              <a:solidFill>
                <a:schemeClr val="tx2">
                  <a:lumMod val="50000"/>
                </a:schemeClr>
              </a:solidFill>
              <a:latin typeface="Arial" panose="020B0604020202020204" pitchFamily="34" charset="0"/>
              <a:cs typeface="Arial" panose="020B0604020202020204" pitchFamily="34" charset="0"/>
            </a:rPr>
            <a:t>"Group:"</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24</xdr:col>
      <xdr:colOff>120650</xdr:colOff>
      <xdr:row>64</xdr:row>
      <xdr:rowOff>76200</xdr:rowOff>
    </xdr:to>
    <xdr:pic>
      <xdr:nvPicPr>
        <xdr:cNvPr id="2" name="Hình ảnh 1">
          <a:extLst>
            <a:ext uri="{FF2B5EF4-FFF2-40B4-BE49-F238E27FC236}">
              <a16:creationId xmlns:a16="http://schemas.microsoft.com/office/drawing/2014/main" id="{3CD77628-1C75-28EC-7AE3-F50990DAB057}"/>
            </a:ext>
          </a:extLst>
        </xdr:cNvPr>
        <xdr:cNvPicPr>
          <a:picLocks noChangeAspect="1"/>
        </xdr:cNvPicPr>
      </xdr:nvPicPr>
      <xdr:blipFill>
        <a:blip xmlns:r="http://schemas.openxmlformats.org/officeDocument/2006/relationships" r:embed="rId1"/>
        <a:stretch>
          <a:fillRect/>
        </a:stretch>
      </xdr:blipFill>
      <xdr:spPr>
        <a:xfrm>
          <a:off x="609600" y="971550"/>
          <a:ext cx="14144625" cy="9467850"/>
        </a:xfrm>
        <a:prstGeom prst="rect">
          <a:avLst/>
        </a:prstGeom>
      </xdr:spPr>
    </xdr:pic>
    <xdr:clientData/>
  </xdr:twoCellAnchor>
  <xdr:twoCellAnchor editAs="oneCell">
    <xdr:from>
      <xdr:col>1</xdr:col>
      <xdr:colOff>0</xdr:colOff>
      <xdr:row>74</xdr:row>
      <xdr:rowOff>0</xdr:rowOff>
    </xdr:from>
    <xdr:to>
      <xdr:col>24</xdr:col>
      <xdr:colOff>123825</xdr:colOff>
      <xdr:row>116</xdr:row>
      <xdr:rowOff>66675</xdr:rowOff>
    </xdr:to>
    <xdr:pic>
      <xdr:nvPicPr>
        <xdr:cNvPr id="3" name="Hình ảnh 2">
          <a:extLst>
            <a:ext uri="{FF2B5EF4-FFF2-40B4-BE49-F238E27FC236}">
              <a16:creationId xmlns:a16="http://schemas.microsoft.com/office/drawing/2014/main" id="{BD5913AA-5ED3-8F7E-183C-4552F2031444}"/>
            </a:ext>
          </a:extLst>
        </xdr:cNvPr>
        <xdr:cNvPicPr>
          <a:picLocks noChangeAspect="1"/>
        </xdr:cNvPicPr>
      </xdr:nvPicPr>
      <xdr:blipFill>
        <a:blip xmlns:r="http://schemas.openxmlformats.org/officeDocument/2006/relationships" r:embed="rId2"/>
        <a:stretch>
          <a:fillRect/>
        </a:stretch>
      </xdr:blipFill>
      <xdr:spPr>
        <a:xfrm>
          <a:off x="609600" y="11982450"/>
          <a:ext cx="14144625" cy="6867525"/>
        </a:xfrm>
        <a:prstGeom prst="rect">
          <a:avLst/>
        </a:prstGeom>
      </xdr:spPr>
    </xdr:pic>
    <xdr:clientData/>
  </xdr:twoCellAnchor>
  <xdr:twoCellAnchor editAs="oneCell">
    <xdr:from>
      <xdr:col>1</xdr:col>
      <xdr:colOff>0</xdr:colOff>
      <xdr:row>123</xdr:row>
      <xdr:rowOff>0</xdr:rowOff>
    </xdr:from>
    <xdr:to>
      <xdr:col>24</xdr:col>
      <xdr:colOff>120650</xdr:colOff>
      <xdr:row>165</xdr:row>
      <xdr:rowOff>63500</xdr:rowOff>
    </xdr:to>
    <xdr:pic>
      <xdr:nvPicPr>
        <xdr:cNvPr id="4" name="Hình ảnh 3">
          <a:extLst>
            <a:ext uri="{FF2B5EF4-FFF2-40B4-BE49-F238E27FC236}">
              <a16:creationId xmlns:a16="http://schemas.microsoft.com/office/drawing/2014/main" id="{DA5C7356-3ADC-ECDB-2990-3AE39904B6CC}"/>
            </a:ext>
          </a:extLst>
        </xdr:cNvPr>
        <xdr:cNvPicPr>
          <a:picLocks noChangeAspect="1"/>
        </xdr:cNvPicPr>
      </xdr:nvPicPr>
      <xdr:blipFill>
        <a:blip xmlns:r="http://schemas.openxmlformats.org/officeDocument/2006/relationships" r:embed="rId3"/>
        <a:stretch>
          <a:fillRect/>
        </a:stretch>
      </xdr:blipFill>
      <xdr:spPr>
        <a:xfrm>
          <a:off x="609600" y="19916775"/>
          <a:ext cx="14144625" cy="686752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24</xdr:col>
      <xdr:colOff>123825</xdr:colOff>
      <xdr:row>51</xdr:row>
      <xdr:rowOff>19050</xdr:rowOff>
    </xdr:to>
    <xdr:pic>
      <xdr:nvPicPr>
        <xdr:cNvPr id="2" name="Hình ảnh 1">
          <a:extLst>
            <a:ext uri="{FF2B5EF4-FFF2-40B4-BE49-F238E27FC236}">
              <a16:creationId xmlns:a16="http://schemas.microsoft.com/office/drawing/2014/main" id="{9179B79D-A895-55F0-EB7C-5B803A458C98}"/>
            </a:ext>
          </a:extLst>
        </xdr:cNvPr>
        <xdr:cNvPicPr>
          <a:picLocks noChangeAspect="1"/>
        </xdr:cNvPicPr>
      </xdr:nvPicPr>
      <xdr:blipFill>
        <a:blip xmlns:r="http://schemas.openxmlformats.org/officeDocument/2006/relationships" r:embed="rId1"/>
        <a:stretch>
          <a:fillRect/>
        </a:stretch>
      </xdr:blipFill>
      <xdr:spPr>
        <a:xfrm>
          <a:off x="609600" y="809625"/>
          <a:ext cx="14144625" cy="7467600"/>
        </a:xfrm>
        <a:prstGeom prst="rect">
          <a:avLst/>
        </a:prstGeom>
      </xdr:spPr>
    </xdr:pic>
    <xdr:clientData/>
  </xdr:twoCellAnchor>
  <xdr:twoCellAnchor editAs="oneCell">
    <xdr:from>
      <xdr:col>1</xdr:col>
      <xdr:colOff>0</xdr:colOff>
      <xdr:row>54</xdr:row>
      <xdr:rowOff>0</xdr:rowOff>
    </xdr:from>
    <xdr:to>
      <xdr:col>24</xdr:col>
      <xdr:colOff>123825</xdr:colOff>
      <xdr:row>92</xdr:row>
      <xdr:rowOff>104775</xdr:rowOff>
    </xdr:to>
    <xdr:pic>
      <xdr:nvPicPr>
        <xdr:cNvPr id="3" name="Hình ảnh 2">
          <a:extLst>
            <a:ext uri="{FF2B5EF4-FFF2-40B4-BE49-F238E27FC236}">
              <a16:creationId xmlns:a16="http://schemas.microsoft.com/office/drawing/2014/main" id="{E757914A-8936-CB42-69BA-F247980E8942}"/>
            </a:ext>
          </a:extLst>
        </xdr:cNvPr>
        <xdr:cNvPicPr>
          <a:picLocks noChangeAspect="1"/>
        </xdr:cNvPicPr>
      </xdr:nvPicPr>
      <xdr:blipFill>
        <a:blip xmlns:r="http://schemas.openxmlformats.org/officeDocument/2006/relationships" r:embed="rId2"/>
        <a:stretch>
          <a:fillRect/>
        </a:stretch>
      </xdr:blipFill>
      <xdr:spPr>
        <a:xfrm>
          <a:off x="609600" y="8743950"/>
          <a:ext cx="14144625" cy="6257925"/>
        </a:xfrm>
        <a:prstGeom prst="rect">
          <a:avLst/>
        </a:prstGeom>
      </xdr:spPr>
    </xdr:pic>
    <xdr:clientData/>
  </xdr:twoCellAnchor>
  <xdr:twoCellAnchor editAs="oneCell">
    <xdr:from>
      <xdr:col>1</xdr:col>
      <xdr:colOff>0</xdr:colOff>
      <xdr:row>95</xdr:row>
      <xdr:rowOff>0</xdr:rowOff>
    </xdr:from>
    <xdr:to>
      <xdr:col>24</xdr:col>
      <xdr:colOff>123825</xdr:colOff>
      <xdr:row>133</xdr:row>
      <xdr:rowOff>104775</xdr:rowOff>
    </xdr:to>
    <xdr:pic>
      <xdr:nvPicPr>
        <xdr:cNvPr id="4" name="Hình ảnh 3">
          <a:extLst>
            <a:ext uri="{FF2B5EF4-FFF2-40B4-BE49-F238E27FC236}">
              <a16:creationId xmlns:a16="http://schemas.microsoft.com/office/drawing/2014/main" id="{93B93A25-FFCC-8121-0392-ECA340B5FAE1}"/>
            </a:ext>
          </a:extLst>
        </xdr:cNvPr>
        <xdr:cNvPicPr>
          <a:picLocks noChangeAspect="1"/>
        </xdr:cNvPicPr>
      </xdr:nvPicPr>
      <xdr:blipFill>
        <a:blip xmlns:r="http://schemas.openxmlformats.org/officeDocument/2006/relationships" r:embed="rId3"/>
        <a:stretch>
          <a:fillRect/>
        </a:stretch>
      </xdr:blipFill>
      <xdr:spPr>
        <a:xfrm>
          <a:off x="609600" y="15382875"/>
          <a:ext cx="14144625" cy="625792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25</xdr:col>
      <xdr:colOff>123825</xdr:colOff>
      <xdr:row>94</xdr:row>
      <xdr:rowOff>76200</xdr:rowOff>
    </xdr:to>
    <xdr:pic>
      <xdr:nvPicPr>
        <xdr:cNvPr id="2" name="Hình ảnh 1">
          <a:extLst>
            <a:ext uri="{FF2B5EF4-FFF2-40B4-BE49-F238E27FC236}">
              <a16:creationId xmlns:a16="http://schemas.microsoft.com/office/drawing/2014/main" id="{4F90B45D-6C21-AEBF-E957-7571257BC1A8}"/>
            </a:ext>
          </a:extLst>
        </xdr:cNvPr>
        <xdr:cNvPicPr>
          <a:picLocks noChangeAspect="1"/>
        </xdr:cNvPicPr>
      </xdr:nvPicPr>
      <xdr:blipFill>
        <a:blip xmlns:r="http://schemas.openxmlformats.org/officeDocument/2006/relationships" r:embed="rId1"/>
        <a:stretch>
          <a:fillRect/>
        </a:stretch>
      </xdr:blipFill>
      <xdr:spPr>
        <a:xfrm>
          <a:off x="1219200" y="971550"/>
          <a:ext cx="14144625" cy="14325600"/>
        </a:xfrm>
        <a:prstGeom prst="rect">
          <a:avLst/>
        </a:prstGeom>
      </xdr:spPr>
    </xdr:pic>
    <xdr:clientData/>
  </xdr:twoCellAnchor>
  <xdr:twoCellAnchor editAs="oneCell">
    <xdr:from>
      <xdr:col>1</xdr:col>
      <xdr:colOff>561975</xdr:colOff>
      <xdr:row>98</xdr:row>
      <xdr:rowOff>47625</xdr:rowOff>
    </xdr:from>
    <xdr:to>
      <xdr:col>25</xdr:col>
      <xdr:colOff>76200</xdr:colOff>
      <xdr:row>146</xdr:row>
      <xdr:rowOff>28575</xdr:rowOff>
    </xdr:to>
    <xdr:pic>
      <xdr:nvPicPr>
        <xdr:cNvPr id="3" name="Hình ảnh 2">
          <a:extLst>
            <a:ext uri="{FF2B5EF4-FFF2-40B4-BE49-F238E27FC236}">
              <a16:creationId xmlns:a16="http://schemas.microsoft.com/office/drawing/2014/main" id="{0A9330F8-54D1-C6BD-DF96-B47B7558C9C8}"/>
            </a:ext>
          </a:extLst>
        </xdr:cNvPr>
        <xdr:cNvPicPr>
          <a:picLocks noChangeAspect="1"/>
        </xdr:cNvPicPr>
      </xdr:nvPicPr>
      <xdr:blipFill>
        <a:blip xmlns:r="http://schemas.openxmlformats.org/officeDocument/2006/relationships" r:embed="rId2"/>
        <a:stretch>
          <a:fillRect/>
        </a:stretch>
      </xdr:blipFill>
      <xdr:spPr>
        <a:xfrm>
          <a:off x="1171575" y="15916275"/>
          <a:ext cx="14144625" cy="7753350"/>
        </a:xfrm>
        <a:prstGeom prst="rect">
          <a:avLst/>
        </a:prstGeom>
      </xdr:spPr>
    </xdr:pic>
    <xdr:clientData/>
  </xdr:twoCellAnchor>
  <xdr:twoCellAnchor editAs="oneCell">
    <xdr:from>
      <xdr:col>2</xdr:col>
      <xdr:colOff>0</xdr:colOff>
      <xdr:row>151</xdr:row>
      <xdr:rowOff>0</xdr:rowOff>
    </xdr:from>
    <xdr:to>
      <xdr:col>25</xdr:col>
      <xdr:colOff>123825</xdr:colOff>
      <xdr:row>2548</xdr:row>
      <xdr:rowOff>95250</xdr:rowOff>
    </xdr:to>
    <xdr:pic>
      <xdr:nvPicPr>
        <xdr:cNvPr id="4" name="Hình ảnh 3">
          <a:extLst>
            <a:ext uri="{FF2B5EF4-FFF2-40B4-BE49-F238E27FC236}">
              <a16:creationId xmlns:a16="http://schemas.microsoft.com/office/drawing/2014/main" id="{C1121414-4DCB-C713-BA0C-AD090E11ADCF}"/>
            </a:ext>
          </a:extLst>
        </xdr:cNvPr>
        <xdr:cNvPicPr>
          <a:picLocks noChangeAspect="1"/>
        </xdr:cNvPicPr>
      </xdr:nvPicPr>
      <xdr:blipFill>
        <a:blip xmlns:r="http://schemas.openxmlformats.org/officeDocument/2006/relationships" r:embed="rId3"/>
        <a:stretch>
          <a:fillRect/>
        </a:stretch>
      </xdr:blipFill>
      <xdr:spPr>
        <a:xfrm>
          <a:off x="1219200" y="24450675"/>
          <a:ext cx="14144625" cy="388229475"/>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24</xdr:col>
      <xdr:colOff>123825</xdr:colOff>
      <xdr:row>81</xdr:row>
      <xdr:rowOff>38100</xdr:rowOff>
    </xdr:to>
    <xdr:pic>
      <xdr:nvPicPr>
        <xdr:cNvPr id="2" name="Hình ảnh 1">
          <a:extLst>
            <a:ext uri="{FF2B5EF4-FFF2-40B4-BE49-F238E27FC236}">
              <a16:creationId xmlns:a16="http://schemas.microsoft.com/office/drawing/2014/main" id="{028BA202-5FD4-CF22-695A-AA8B2767683C}"/>
            </a:ext>
          </a:extLst>
        </xdr:cNvPr>
        <xdr:cNvPicPr>
          <a:picLocks noChangeAspect="1"/>
        </xdr:cNvPicPr>
      </xdr:nvPicPr>
      <xdr:blipFill>
        <a:blip xmlns:r="http://schemas.openxmlformats.org/officeDocument/2006/relationships" r:embed="rId1"/>
        <a:stretch>
          <a:fillRect/>
        </a:stretch>
      </xdr:blipFill>
      <xdr:spPr>
        <a:xfrm>
          <a:off x="609600" y="971550"/>
          <a:ext cx="14144625" cy="12182475"/>
        </a:xfrm>
        <a:prstGeom prst="rect">
          <a:avLst/>
        </a:prstGeom>
      </xdr:spPr>
    </xdr:pic>
    <xdr:clientData/>
  </xdr:twoCellAnchor>
  <xdr:twoCellAnchor editAs="oneCell">
    <xdr:from>
      <xdr:col>1</xdr:col>
      <xdr:colOff>0</xdr:colOff>
      <xdr:row>144</xdr:row>
      <xdr:rowOff>0</xdr:rowOff>
    </xdr:from>
    <xdr:to>
      <xdr:col>24</xdr:col>
      <xdr:colOff>123825</xdr:colOff>
      <xdr:row>185</xdr:row>
      <xdr:rowOff>114300</xdr:rowOff>
    </xdr:to>
    <xdr:pic>
      <xdr:nvPicPr>
        <xdr:cNvPr id="4" name="Hình ảnh 3">
          <a:extLst>
            <a:ext uri="{FF2B5EF4-FFF2-40B4-BE49-F238E27FC236}">
              <a16:creationId xmlns:a16="http://schemas.microsoft.com/office/drawing/2014/main" id="{CEBE439C-7B5A-F199-0E8D-B74EEA262938}"/>
            </a:ext>
          </a:extLst>
        </xdr:cNvPr>
        <xdr:cNvPicPr>
          <a:picLocks noChangeAspect="1"/>
        </xdr:cNvPicPr>
      </xdr:nvPicPr>
      <xdr:blipFill>
        <a:blip xmlns:r="http://schemas.openxmlformats.org/officeDocument/2006/relationships" r:embed="rId2"/>
        <a:stretch>
          <a:fillRect/>
        </a:stretch>
      </xdr:blipFill>
      <xdr:spPr>
        <a:xfrm>
          <a:off x="609600" y="23317200"/>
          <a:ext cx="14144625" cy="6753225"/>
        </a:xfrm>
        <a:prstGeom prst="rect">
          <a:avLst/>
        </a:prstGeom>
      </xdr:spPr>
    </xdr:pic>
    <xdr:clientData/>
  </xdr:twoCellAnchor>
  <xdr:twoCellAnchor editAs="oneCell">
    <xdr:from>
      <xdr:col>1</xdr:col>
      <xdr:colOff>0</xdr:colOff>
      <xdr:row>85</xdr:row>
      <xdr:rowOff>0</xdr:rowOff>
    </xdr:from>
    <xdr:to>
      <xdr:col>24</xdr:col>
      <xdr:colOff>123825</xdr:colOff>
      <xdr:row>132</xdr:row>
      <xdr:rowOff>142875</xdr:rowOff>
    </xdr:to>
    <xdr:pic>
      <xdr:nvPicPr>
        <xdr:cNvPr id="6" name="Hình ảnh 5">
          <a:extLst>
            <a:ext uri="{FF2B5EF4-FFF2-40B4-BE49-F238E27FC236}">
              <a16:creationId xmlns:a16="http://schemas.microsoft.com/office/drawing/2014/main" id="{0A79B798-81E6-4D58-9DF0-4ED6C33F62B6}"/>
            </a:ext>
          </a:extLst>
        </xdr:cNvPr>
        <xdr:cNvPicPr>
          <a:picLocks noChangeAspect="1"/>
        </xdr:cNvPicPr>
      </xdr:nvPicPr>
      <xdr:blipFill>
        <a:blip xmlns:r="http://schemas.openxmlformats.org/officeDocument/2006/relationships" r:embed="rId3"/>
        <a:stretch>
          <a:fillRect/>
        </a:stretch>
      </xdr:blipFill>
      <xdr:spPr>
        <a:xfrm>
          <a:off x="609600" y="13763625"/>
          <a:ext cx="14144625" cy="7753350"/>
        </a:xfrm>
        <a:prstGeom prst="rect">
          <a:avLst/>
        </a:prstGeom>
      </xdr:spPr>
    </xdr:pic>
    <xdr:clientData/>
  </xdr:twoCellAnchor>
  <xdr:twoCellAnchor editAs="oneCell">
    <xdr:from>
      <xdr:col>1</xdr:col>
      <xdr:colOff>0</xdr:colOff>
      <xdr:row>190</xdr:row>
      <xdr:rowOff>0</xdr:rowOff>
    </xdr:from>
    <xdr:to>
      <xdr:col>24</xdr:col>
      <xdr:colOff>123825</xdr:colOff>
      <xdr:row>247</xdr:row>
      <xdr:rowOff>95250</xdr:rowOff>
    </xdr:to>
    <xdr:pic>
      <xdr:nvPicPr>
        <xdr:cNvPr id="7" name="Hình ảnh 6">
          <a:extLst>
            <a:ext uri="{FF2B5EF4-FFF2-40B4-BE49-F238E27FC236}">
              <a16:creationId xmlns:a16="http://schemas.microsoft.com/office/drawing/2014/main" id="{951B0CEA-875F-377F-35DF-9F60A0D3DCEB}"/>
            </a:ext>
          </a:extLst>
        </xdr:cNvPr>
        <xdr:cNvPicPr>
          <a:picLocks noChangeAspect="1"/>
        </xdr:cNvPicPr>
      </xdr:nvPicPr>
      <xdr:blipFill>
        <a:blip xmlns:r="http://schemas.openxmlformats.org/officeDocument/2006/relationships" r:embed="rId4"/>
        <a:stretch>
          <a:fillRect/>
        </a:stretch>
      </xdr:blipFill>
      <xdr:spPr>
        <a:xfrm>
          <a:off x="609600" y="30765750"/>
          <a:ext cx="14144625" cy="9324975"/>
        </a:xfrm>
        <a:prstGeom prst="rect">
          <a:avLst/>
        </a:prstGeom>
      </xdr:spPr>
    </xdr:pic>
    <xdr:clientData/>
  </xdr:twoCellAnchor>
  <xdr:twoCellAnchor editAs="oneCell">
    <xdr:from>
      <xdr:col>1</xdr:col>
      <xdr:colOff>0</xdr:colOff>
      <xdr:row>250</xdr:row>
      <xdr:rowOff>0</xdr:rowOff>
    </xdr:from>
    <xdr:to>
      <xdr:col>24</xdr:col>
      <xdr:colOff>123825</xdr:colOff>
      <xdr:row>328</xdr:row>
      <xdr:rowOff>123825</xdr:rowOff>
    </xdr:to>
    <xdr:pic>
      <xdr:nvPicPr>
        <xdr:cNvPr id="8" name="Hình ảnh 7">
          <a:extLst>
            <a:ext uri="{FF2B5EF4-FFF2-40B4-BE49-F238E27FC236}">
              <a16:creationId xmlns:a16="http://schemas.microsoft.com/office/drawing/2014/main" id="{C38DE6DE-12CC-F535-0B92-1B98270C6DD0}"/>
            </a:ext>
          </a:extLst>
        </xdr:cNvPr>
        <xdr:cNvPicPr>
          <a:picLocks noChangeAspect="1"/>
        </xdr:cNvPicPr>
      </xdr:nvPicPr>
      <xdr:blipFill>
        <a:blip xmlns:r="http://schemas.openxmlformats.org/officeDocument/2006/relationships" r:embed="rId5"/>
        <a:stretch>
          <a:fillRect/>
        </a:stretch>
      </xdr:blipFill>
      <xdr:spPr>
        <a:xfrm>
          <a:off x="609600" y="40481250"/>
          <a:ext cx="14144625" cy="12753975"/>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25</xdr:col>
      <xdr:colOff>123825</xdr:colOff>
      <xdr:row>107</xdr:row>
      <xdr:rowOff>114300</xdr:rowOff>
    </xdr:to>
    <xdr:pic>
      <xdr:nvPicPr>
        <xdr:cNvPr id="2" name="Hình ảnh 1">
          <a:extLst>
            <a:ext uri="{FF2B5EF4-FFF2-40B4-BE49-F238E27FC236}">
              <a16:creationId xmlns:a16="http://schemas.microsoft.com/office/drawing/2014/main" id="{431D2598-7F5E-A175-E5CF-FB130B2F7FF7}"/>
            </a:ext>
          </a:extLst>
        </xdr:cNvPr>
        <xdr:cNvPicPr>
          <a:picLocks noChangeAspect="1"/>
        </xdr:cNvPicPr>
      </xdr:nvPicPr>
      <xdr:blipFill>
        <a:blip xmlns:r="http://schemas.openxmlformats.org/officeDocument/2006/relationships" r:embed="rId1"/>
        <a:stretch>
          <a:fillRect/>
        </a:stretch>
      </xdr:blipFill>
      <xdr:spPr>
        <a:xfrm>
          <a:off x="1219200" y="971550"/>
          <a:ext cx="14144625" cy="16468725"/>
        </a:xfrm>
        <a:prstGeom prst="rect">
          <a:avLst/>
        </a:prstGeom>
      </xdr:spPr>
    </xdr:pic>
    <xdr:clientData/>
  </xdr:twoCellAnchor>
  <xdr:twoCellAnchor editAs="oneCell">
    <xdr:from>
      <xdr:col>2</xdr:col>
      <xdr:colOff>0</xdr:colOff>
      <xdr:row>111</xdr:row>
      <xdr:rowOff>0</xdr:rowOff>
    </xdr:from>
    <xdr:to>
      <xdr:col>25</xdr:col>
      <xdr:colOff>123825</xdr:colOff>
      <xdr:row>158</xdr:row>
      <xdr:rowOff>142875</xdr:rowOff>
    </xdr:to>
    <xdr:pic>
      <xdr:nvPicPr>
        <xdr:cNvPr id="3" name="Hình ảnh 2">
          <a:extLst>
            <a:ext uri="{FF2B5EF4-FFF2-40B4-BE49-F238E27FC236}">
              <a16:creationId xmlns:a16="http://schemas.microsoft.com/office/drawing/2014/main" id="{373F67ED-75B6-0ED4-7E01-672340402077}"/>
            </a:ext>
          </a:extLst>
        </xdr:cNvPr>
        <xdr:cNvPicPr>
          <a:picLocks noChangeAspect="1"/>
        </xdr:cNvPicPr>
      </xdr:nvPicPr>
      <xdr:blipFill>
        <a:blip xmlns:r="http://schemas.openxmlformats.org/officeDocument/2006/relationships" r:embed="rId2"/>
        <a:stretch>
          <a:fillRect/>
        </a:stretch>
      </xdr:blipFill>
      <xdr:spPr>
        <a:xfrm>
          <a:off x="1219200" y="17973675"/>
          <a:ext cx="14144625" cy="7753350"/>
        </a:xfrm>
        <a:prstGeom prst="rect">
          <a:avLst/>
        </a:prstGeom>
      </xdr:spPr>
    </xdr:pic>
    <xdr:clientData/>
  </xdr:twoCellAnchor>
  <xdr:twoCellAnchor editAs="oneCell">
    <xdr:from>
      <xdr:col>2</xdr:col>
      <xdr:colOff>0</xdr:colOff>
      <xdr:row>167</xdr:row>
      <xdr:rowOff>0</xdr:rowOff>
    </xdr:from>
    <xdr:to>
      <xdr:col>25</xdr:col>
      <xdr:colOff>123825</xdr:colOff>
      <xdr:row>224</xdr:row>
      <xdr:rowOff>95250</xdr:rowOff>
    </xdr:to>
    <xdr:pic>
      <xdr:nvPicPr>
        <xdr:cNvPr id="4" name="Hình ảnh 3">
          <a:extLst>
            <a:ext uri="{FF2B5EF4-FFF2-40B4-BE49-F238E27FC236}">
              <a16:creationId xmlns:a16="http://schemas.microsoft.com/office/drawing/2014/main" id="{B5D6636F-E8D1-3874-56F8-63BAA490A76D}"/>
            </a:ext>
          </a:extLst>
        </xdr:cNvPr>
        <xdr:cNvPicPr>
          <a:picLocks noChangeAspect="1"/>
        </xdr:cNvPicPr>
      </xdr:nvPicPr>
      <xdr:blipFill>
        <a:blip xmlns:r="http://schemas.openxmlformats.org/officeDocument/2006/relationships" r:embed="rId3"/>
        <a:stretch>
          <a:fillRect/>
        </a:stretch>
      </xdr:blipFill>
      <xdr:spPr>
        <a:xfrm>
          <a:off x="1219200" y="27041475"/>
          <a:ext cx="14144625" cy="9324975"/>
        </a:xfrm>
        <a:prstGeom prst="rect">
          <a:avLst/>
        </a:prstGeom>
      </xdr:spPr>
    </xdr:pic>
    <xdr:clientData/>
  </xdr:twoCellAnchor>
  <xdr:twoCellAnchor editAs="oneCell">
    <xdr:from>
      <xdr:col>2</xdr:col>
      <xdr:colOff>0</xdr:colOff>
      <xdr:row>228</xdr:row>
      <xdr:rowOff>0</xdr:rowOff>
    </xdr:from>
    <xdr:to>
      <xdr:col>25</xdr:col>
      <xdr:colOff>123825</xdr:colOff>
      <xdr:row>306</xdr:row>
      <xdr:rowOff>123825</xdr:rowOff>
    </xdr:to>
    <xdr:pic>
      <xdr:nvPicPr>
        <xdr:cNvPr id="5" name="Hình ảnh 4">
          <a:extLst>
            <a:ext uri="{FF2B5EF4-FFF2-40B4-BE49-F238E27FC236}">
              <a16:creationId xmlns:a16="http://schemas.microsoft.com/office/drawing/2014/main" id="{40EACAD9-99A8-7892-2698-E9CE1AE70B6C}"/>
            </a:ext>
          </a:extLst>
        </xdr:cNvPr>
        <xdr:cNvPicPr>
          <a:picLocks noChangeAspect="1"/>
        </xdr:cNvPicPr>
      </xdr:nvPicPr>
      <xdr:blipFill>
        <a:blip xmlns:r="http://schemas.openxmlformats.org/officeDocument/2006/relationships" r:embed="rId4"/>
        <a:stretch>
          <a:fillRect/>
        </a:stretch>
      </xdr:blipFill>
      <xdr:spPr>
        <a:xfrm>
          <a:off x="1219200" y="36918900"/>
          <a:ext cx="14144625" cy="12753975"/>
        </a:xfrm>
        <a:prstGeom prst="rect">
          <a:avLst/>
        </a:prstGeom>
      </xdr:spPr>
    </xdr:pic>
    <xdr:clientData/>
  </xdr:twoCellAnchor>
  <xdr:twoCellAnchor editAs="oneCell">
    <xdr:from>
      <xdr:col>2</xdr:col>
      <xdr:colOff>0</xdr:colOff>
      <xdr:row>310</xdr:row>
      <xdr:rowOff>0</xdr:rowOff>
    </xdr:from>
    <xdr:to>
      <xdr:col>26</xdr:col>
      <xdr:colOff>150552</xdr:colOff>
      <xdr:row>354</xdr:row>
      <xdr:rowOff>46728</xdr:rowOff>
    </xdr:to>
    <xdr:pic>
      <xdr:nvPicPr>
        <xdr:cNvPr id="6" name="Hình ảnh 5">
          <a:extLst>
            <a:ext uri="{FF2B5EF4-FFF2-40B4-BE49-F238E27FC236}">
              <a16:creationId xmlns:a16="http://schemas.microsoft.com/office/drawing/2014/main" id="{AC29B66B-3856-C229-8452-B7A33EF194BC}"/>
            </a:ext>
          </a:extLst>
        </xdr:cNvPr>
        <xdr:cNvPicPr>
          <a:picLocks noChangeAspect="1"/>
        </xdr:cNvPicPr>
      </xdr:nvPicPr>
      <xdr:blipFill>
        <a:blip xmlns:r="http://schemas.openxmlformats.org/officeDocument/2006/relationships" r:embed="rId5"/>
        <a:stretch>
          <a:fillRect/>
        </a:stretch>
      </xdr:blipFill>
      <xdr:spPr>
        <a:xfrm>
          <a:off x="1219200" y="50196750"/>
          <a:ext cx="14780952" cy="7171428"/>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9525</xdr:colOff>
      <xdr:row>4</xdr:row>
      <xdr:rowOff>19050</xdr:rowOff>
    </xdr:from>
    <xdr:to>
      <xdr:col>30</xdr:col>
      <xdr:colOff>76200</xdr:colOff>
      <xdr:row>61</xdr:row>
      <xdr:rowOff>19050</xdr:rowOff>
    </xdr:to>
    <xdr:pic>
      <xdr:nvPicPr>
        <xdr:cNvPr id="2" name="Hình ảnh 1">
          <a:extLst>
            <a:ext uri="{FF2B5EF4-FFF2-40B4-BE49-F238E27FC236}">
              <a16:creationId xmlns:a16="http://schemas.microsoft.com/office/drawing/2014/main" id="{F240435F-4261-78F6-0C69-12FE929CA68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19125" y="666750"/>
          <a:ext cx="17745075" cy="922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19050</xdr:colOff>
      <xdr:row>3</xdr:row>
      <xdr:rowOff>38100</xdr:rowOff>
    </xdr:from>
    <xdr:to>
      <xdr:col>30</xdr:col>
      <xdr:colOff>142875</xdr:colOff>
      <xdr:row>42</xdr:row>
      <xdr:rowOff>142875</xdr:rowOff>
    </xdr:to>
    <xdr:pic>
      <xdr:nvPicPr>
        <xdr:cNvPr id="2" name="Hình ảnh 1">
          <a:extLst>
            <a:ext uri="{FF2B5EF4-FFF2-40B4-BE49-F238E27FC236}">
              <a16:creationId xmlns:a16="http://schemas.microsoft.com/office/drawing/2014/main" id="{15909F16-2697-2A21-7DE4-98DFD3035A9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28650" y="523875"/>
          <a:ext cx="17802225" cy="6419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xdr:colOff>
      <xdr:row>44</xdr:row>
      <xdr:rowOff>19050</xdr:rowOff>
    </xdr:from>
    <xdr:to>
      <xdr:col>25</xdr:col>
      <xdr:colOff>161925</xdr:colOff>
      <xdr:row>84</xdr:row>
      <xdr:rowOff>114300</xdr:rowOff>
    </xdr:to>
    <xdr:pic>
      <xdr:nvPicPr>
        <xdr:cNvPr id="4" name="Hình ảnh 3">
          <a:extLst>
            <a:ext uri="{FF2B5EF4-FFF2-40B4-BE49-F238E27FC236}">
              <a16:creationId xmlns:a16="http://schemas.microsoft.com/office/drawing/2014/main" id="{30CF1B1A-1744-1D12-E4C7-2895DB5850B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19125" y="7143750"/>
          <a:ext cx="14782800" cy="6572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9525</xdr:colOff>
      <xdr:row>86</xdr:row>
      <xdr:rowOff>152400</xdr:rowOff>
    </xdr:from>
    <xdr:to>
      <xdr:col>30</xdr:col>
      <xdr:colOff>304800</xdr:colOff>
      <xdr:row>127</xdr:row>
      <xdr:rowOff>76200</xdr:rowOff>
    </xdr:to>
    <xdr:pic>
      <xdr:nvPicPr>
        <xdr:cNvPr id="5" name="Hình ảnh 4">
          <a:extLst>
            <a:ext uri="{FF2B5EF4-FFF2-40B4-BE49-F238E27FC236}">
              <a16:creationId xmlns:a16="http://schemas.microsoft.com/office/drawing/2014/main" id="{FD3E4B0E-29E6-9BB8-E52B-9E7EDA3620F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19125" y="14077950"/>
          <a:ext cx="17973675" cy="6562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24</xdr:col>
      <xdr:colOff>123825</xdr:colOff>
      <xdr:row>39</xdr:row>
      <xdr:rowOff>142875</xdr:rowOff>
    </xdr:to>
    <xdr:pic>
      <xdr:nvPicPr>
        <xdr:cNvPr id="2" name="Hình ảnh 1">
          <a:extLst>
            <a:ext uri="{FF2B5EF4-FFF2-40B4-BE49-F238E27FC236}">
              <a16:creationId xmlns:a16="http://schemas.microsoft.com/office/drawing/2014/main" id="{3E805351-134C-B1C7-18AC-FBF1AEABF71B}"/>
            </a:ext>
          </a:extLst>
        </xdr:cNvPr>
        <xdr:cNvPicPr>
          <a:picLocks noChangeAspect="1"/>
        </xdr:cNvPicPr>
      </xdr:nvPicPr>
      <xdr:blipFill>
        <a:blip xmlns:r="http://schemas.openxmlformats.org/officeDocument/2006/relationships" r:embed="rId1"/>
        <a:stretch>
          <a:fillRect/>
        </a:stretch>
      </xdr:blipFill>
      <xdr:spPr>
        <a:xfrm>
          <a:off x="609600" y="809625"/>
          <a:ext cx="14144625" cy="5648325"/>
        </a:xfrm>
        <a:prstGeom prst="rect">
          <a:avLst/>
        </a:prstGeom>
      </xdr:spPr>
    </xdr:pic>
    <xdr:clientData/>
  </xdr:twoCellAnchor>
  <xdr:twoCellAnchor editAs="oneCell">
    <xdr:from>
      <xdr:col>1</xdr:col>
      <xdr:colOff>0</xdr:colOff>
      <xdr:row>44</xdr:row>
      <xdr:rowOff>0</xdr:rowOff>
    </xdr:from>
    <xdr:to>
      <xdr:col>24</xdr:col>
      <xdr:colOff>123825</xdr:colOff>
      <xdr:row>94</xdr:row>
      <xdr:rowOff>85725</xdr:rowOff>
    </xdr:to>
    <xdr:pic>
      <xdr:nvPicPr>
        <xdr:cNvPr id="3" name="Hình ảnh 2">
          <a:extLst>
            <a:ext uri="{FF2B5EF4-FFF2-40B4-BE49-F238E27FC236}">
              <a16:creationId xmlns:a16="http://schemas.microsoft.com/office/drawing/2014/main" id="{087D8EE3-40D0-41EB-2ACD-6ABA3E4100AB}"/>
            </a:ext>
          </a:extLst>
        </xdr:cNvPr>
        <xdr:cNvPicPr>
          <a:picLocks noChangeAspect="1"/>
        </xdr:cNvPicPr>
      </xdr:nvPicPr>
      <xdr:blipFill>
        <a:blip xmlns:r="http://schemas.openxmlformats.org/officeDocument/2006/relationships" r:embed="rId2"/>
        <a:stretch>
          <a:fillRect/>
        </a:stretch>
      </xdr:blipFill>
      <xdr:spPr>
        <a:xfrm>
          <a:off x="609600" y="7124700"/>
          <a:ext cx="14144625" cy="8181975"/>
        </a:xfrm>
        <a:prstGeom prst="rect">
          <a:avLst/>
        </a:prstGeom>
      </xdr:spPr>
    </xdr:pic>
    <xdr:clientData/>
  </xdr:twoCellAnchor>
  <xdr:twoCellAnchor editAs="oneCell">
    <xdr:from>
      <xdr:col>1</xdr:col>
      <xdr:colOff>0</xdr:colOff>
      <xdr:row>98</xdr:row>
      <xdr:rowOff>0</xdr:rowOff>
    </xdr:from>
    <xdr:to>
      <xdr:col>24</xdr:col>
      <xdr:colOff>123825</xdr:colOff>
      <xdr:row>139</xdr:row>
      <xdr:rowOff>114300</xdr:rowOff>
    </xdr:to>
    <xdr:pic>
      <xdr:nvPicPr>
        <xdr:cNvPr id="4" name="Hình ảnh 3">
          <a:extLst>
            <a:ext uri="{FF2B5EF4-FFF2-40B4-BE49-F238E27FC236}">
              <a16:creationId xmlns:a16="http://schemas.microsoft.com/office/drawing/2014/main" id="{F6F049F5-5918-1469-3175-9E147A88953F}"/>
            </a:ext>
          </a:extLst>
        </xdr:cNvPr>
        <xdr:cNvPicPr>
          <a:picLocks noChangeAspect="1"/>
        </xdr:cNvPicPr>
      </xdr:nvPicPr>
      <xdr:blipFill>
        <a:blip xmlns:r="http://schemas.openxmlformats.org/officeDocument/2006/relationships" r:embed="rId3"/>
        <a:stretch>
          <a:fillRect/>
        </a:stretch>
      </xdr:blipFill>
      <xdr:spPr>
        <a:xfrm>
          <a:off x="609600" y="15868650"/>
          <a:ext cx="14144625" cy="6753225"/>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24</xdr:col>
      <xdr:colOff>123825</xdr:colOff>
      <xdr:row>37</xdr:row>
      <xdr:rowOff>0</xdr:rowOff>
    </xdr:to>
    <xdr:pic>
      <xdr:nvPicPr>
        <xdr:cNvPr id="2" name="Hình ảnh 1">
          <a:extLst>
            <a:ext uri="{FF2B5EF4-FFF2-40B4-BE49-F238E27FC236}">
              <a16:creationId xmlns:a16="http://schemas.microsoft.com/office/drawing/2014/main" id="{4899DF75-DF59-A556-E2B5-BFF1D1763F74}"/>
            </a:ext>
          </a:extLst>
        </xdr:cNvPr>
        <xdr:cNvPicPr>
          <a:picLocks noChangeAspect="1"/>
        </xdr:cNvPicPr>
      </xdr:nvPicPr>
      <xdr:blipFill>
        <a:blip xmlns:r="http://schemas.openxmlformats.org/officeDocument/2006/relationships" r:embed="rId1"/>
        <a:stretch>
          <a:fillRect/>
        </a:stretch>
      </xdr:blipFill>
      <xdr:spPr>
        <a:xfrm>
          <a:off x="609600" y="647700"/>
          <a:ext cx="14144625" cy="5343525"/>
        </a:xfrm>
        <a:prstGeom prst="rect">
          <a:avLst/>
        </a:prstGeom>
      </xdr:spPr>
    </xdr:pic>
    <xdr:clientData/>
  </xdr:twoCellAnchor>
  <xdr:twoCellAnchor editAs="oneCell">
    <xdr:from>
      <xdr:col>1</xdr:col>
      <xdr:colOff>0</xdr:colOff>
      <xdr:row>39</xdr:row>
      <xdr:rowOff>0</xdr:rowOff>
    </xdr:from>
    <xdr:to>
      <xdr:col>24</xdr:col>
      <xdr:colOff>123825</xdr:colOff>
      <xdr:row>89</xdr:row>
      <xdr:rowOff>85725</xdr:rowOff>
    </xdr:to>
    <xdr:pic>
      <xdr:nvPicPr>
        <xdr:cNvPr id="3" name="Hình ảnh 2">
          <a:extLst>
            <a:ext uri="{FF2B5EF4-FFF2-40B4-BE49-F238E27FC236}">
              <a16:creationId xmlns:a16="http://schemas.microsoft.com/office/drawing/2014/main" id="{DF5C5138-1C77-1F99-FCDA-B525F8B0E372}"/>
            </a:ext>
          </a:extLst>
        </xdr:cNvPr>
        <xdr:cNvPicPr>
          <a:picLocks noChangeAspect="1"/>
        </xdr:cNvPicPr>
      </xdr:nvPicPr>
      <xdr:blipFill>
        <a:blip xmlns:r="http://schemas.openxmlformats.org/officeDocument/2006/relationships" r:embed="rId2"/>
        <a:stretch>
          <a:fillRect/>
        </a:stretch>
      </xdr:blipFill>
      <xdr:spPr>
        <a:xfrm>
          <a:off x="609600" y="6315075"/>
          <a:ext cx="14144625" cy="8181975"/>
        </a:xfrm>
        <a:prstGeom prst="rect">
          <a:avLst/>
        </a:prstGeom>
      </xdr:spPr>
    </xdr:pic>
    <xdr:clientData/>
  </xdr:twoCellAnchor>
  <xdr:twoCellAnchor editAs="oneCell">
    <xdr:from>
      <xdr:col>1</xdr:col>
      <xdr:colOff>0</xdr:colOff>
      <xdr:row>92</xdr:row>
      <xdr:rowOff>0</xdr:rowOff>
    </xdr:from>
    <xdr:to>
      <xdr:col>24</xdr:col>
      <xdr:colOff>123825</xdr:colOff>
      <xdr:row>147</xdr:row>
      <xdr:rowOff>133350</xdr:rowOff>
    </xdr:to>
    <xdr:pic>
      <xdr:nvPicPr>
        <xdr:cNvPr id="4" name="Hình ảnh 3">
          <a:extLst>
            <a:ext uri="{FF2B5EF4-FFF2-40B4-BE49-F238E27FC236}">
              <a16:creationId xmlns:a16="http://schemas.microsoft.com/office/drawing/2014/main" id="{9D80F834-DCF5-C9C4-CF9B-E94DA922AE3D}"/>
            </a:ext>
          </a:extLst>
        </xdr:cNvPr>
        <xdr:cNvPicPr>
          <a:picLocks noChangeAspect="1"/>
        </xdr:cNvPicPr>
      </xdr:nvPicPr>
      <xdr:blipFill>
        <a:blip xmlns:r="http://schemas.openxmlformats.org/officeDocument/2006/relationships" r:embed="rId3"/>
        <a:stretch>
          <a:fillRect/>
        </a:stretch>
      </xdr:blipFill>
      <xdr:spPr>
        <a:xfrm>
          <a:off x="609600" y="14897100"/>
          <a:ext cx="14144625" cy="9039225"/>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1</xdr:col>
      <xdr:colOff>19050</xdr:colOff>
      <xdr:row>26</xdr:row>
      <xdr:rowOff>152400</xdr:rowOff>
    </xdr:from>
    <xdr:to>
      <xdr:col>10</xdr:col>
      <xdr:colOff>151698</xdr:colOff>
      <xdr:row>46</xdr:row>
      <xdr:rowOff>37709</xdr:rowOff>
    </xdr:to>
    <xdr:pic>
      <xdr:nvPicPr>
        <xdr:cNvPr id="2" name="Hình ảnh 1">
          <a:extLst>
            <a:ext uri="{FF2B5EF4-FFF2-40B4-BE49-F238E27FC236}">
              <a16:creationId xmlns:a16="http://schemas.microsoft.com/office/drawing/2014/main" id="{273EC76B-76B0-B1FB-708F-9D32C3B6E45D}"/>
            </a:ext>
          </a:extLst>
        </xdr:cNvPr>
        <xdr:cNvPicPr>
          <a:picLocks noChangeAspect="1"/>
        </xdr:cNvPicPr>
      </xdr:nvPicPr>
      <xdr:blipFill>
        <a:blip xmlns:r="http://schemas.openxmlformats.org/officeDocument/2006/relationships" r:embed="rId1"/>
        <a:stretch>
          <a:fillRect/>
        </a:stretch>
      </xdr:blipFill>
      <xdr:spPr>
        <a:xfrm>
          <a:off x="628650" y="4362450"/>
          <a:ext cx="5619048" cy="3123809"/>
        </a:xfrm>
        <a:prstGeom prst="rect">
          <a:avLst/>
        </a:prstGeom>
      </xdr:spPr>
    </xdr:pic>
    <xdr:clientData/>
  </xdr:twoCellAnchor>
  <xdr:twoCellAnchor editAs="oneCell">
    <xdr:from>
      <xdr:col>0</xdr:col>
      <xdr:colOff>600075</xdr:colOff>
      <xdr:row>3</xdr:row>
      <xdr:rowOff>0</xdr:rowOff>
    </xdr:from>
    <xdr:to>
      <xdr:col>16</xdr:col>
      <xdr:colOff>533400</xdr:colOff>
      <xdr:row>23</xdr:row>
      <xdr:rowOff>133350</xdr:rowOff>
    </xdr:to>
    <xdr:pic>
      <xdr:nvPicPr>
        <xdr:cNvPr id="3" name="Hình ảnh 2">
          <a:extLst>
            <a:ext uri="{FF2B5EF4-FFF2-40B4-BE49-F238E27FC236}">
              <a16:creationId xmlns:a16="http://schemas.microsoft.com/office/drawing/2014/main" id="{44E87BF1-7005-84FE-3E10-5B44510D57F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00075" y="485775"/>
          <a:ext cx="9686925" cy="3371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571500</xdr:colOff>
      <xdr:row>5</xdr:row>
      <xdr:rowOff>95250</xdr:rowOff>
    </xdr:from>
    <xdr:to>
      <xdr:col>30</xdr:col>
      <xdr:colOff>360608</xdr:colOff>
      <xdr:row>106</xdr:row>
      <xdr:rowOff>56454</xdr:rowOff>
    </xdr:to>
    <xdr:grpSp>
      <xdr:nvGrpSpPr>
        <xdr:cNvPr id="7" name="Group 5">
          <a:extLst>
            <a:ext uri="{FF2B5EF4-FFF2-40B4-BE49-F238E27FC236}">
              <a16:creationId xmlns:a16="http://schemas.microsoft.com/office/drawing/2014/main" id="{5AB02D6B-A96A-09EA-1225-E083C9C202A2}"/>
            </a:ext>
          </a:extLst>
        </xdr:cNvPr>
        <xdr:cNvGrpSpPr/>
      </xdr:nvGrpSpPr>
      <xdr:grpSpPr>
        <a:xfrm>
          <a:off x="571500" y="933450"/>
          <a:ext cx="18077108" cy="16892844"/>
          <a:chOff x="514350" y="323850"/>
          <a:chExt cx="18077108" cy="16315629"/>
        </a:xfrm>
      </xdr:grpSpPr>
      <xdr:pic>
        <xdr:nvPicPr>
          <xdr:cNvPr id="8" name="Picture 1">
            <a:extLst>
              <a:ext uri="{FF2B5EF4-FFF2-40B4-BE49-F238E27FC236}">
                <a16:creationId xmlns:a16="http://schemas.microsoft.com/office/drawing/2014/main" id="{43963453-593D-2D49-59B0-153AB63706B2}"/>
              </a:ext>
            </a:extLst>
          </xdr:cNvPr>
          <xdr:cNvPicPr>
            <a:picLocks noChangeAspect="1"/>
          </xdr:cNvPicPr>
        </xdr:nvPicPr>
        <xdr:blipFill>
          <a:blip xmlns:r="http://schemas.openxmlformats.org/officeDocument/2006/relationships" r:embed="rId1"/>
          <a:stretch>
            <a:fillRect/>
          </a:stretch>
        </xdr:blipFill>
        <xdr:spPr>
          <a:xfrm>
            <a:off x="609600" y="323850"/>
            <a:ext cx="17695238" cy="9380952"/>
          </a:xfrm>
          <a:prstGeom prst="rect">
            <a:avLst/>
          </a:prstGeom>
        </xdr:spPr>
      </xdr:pic>
      <xdr:pic>
        <xdr:nvPicPr>
          <xdr:cNvPr id="9" name="Picture 2">
            <a:extLst>
              <a:ext uri="{FF2B5EF4-FFF2-40B4-BE49-F238E27FC236}">
                <a16:creationId xmlns:a16="http://schemas.microsoft.com/office/drawing/2014/main" id="{4E3817EE-0194-6D19-07D6-C7613905834F}"/>
              </a:ext>
            </a:extLst>
          </xdr:cNvPr>
          <xdr:cNvPicPr>
            <a:picLocks noChangeAspect="1"/>
          </xdr:cNvPicPr>
        </xdr:nvPicPr>
        <xdr:blipFill>
          <a:blip xmlns:r="http://schemas.openxmlformats.org/officeDocument/2006/relationships" r:embed="rId2"/>
          <a:stretch>
            <a:fillRect/>
          </a:stretch>
        </xdr:blipFill>
        <xdr:spPr>
          <a:xfrm>
            <a:off x="514350" y="9220200"/>
            <a:ext cx="4876190" cy="3514286"/>
          </a:xfrm>
          <a:prstGeom prst="rect">
            <a:avLst/>
          </a:prstGeom>
        </xdr:spPr>
      </xdr:pic>
      <xdr:pic>
        <xdr:nvPicPr>
          <xdr:cNvPr id="10" name="Picture 3">
            <a:extLst>
              <a:ext uri="{FF2B5EF4-FFF2-40B4-BE49-F238E27FC236}">
                <a16:creationId xmlns:a16="http://schemas.microsoft.com/office/drawing/2014/main" id="{9D133CB8-9ACC-3F93-453E-A1CD21677489}"/>
              </a:ext>
            </a:extLst>
          </xdr:cNvPr>
          <xdr:cNvPicPr>
            <a:picLocks noChangeAspect="1"/>
          </xdr:cNvPicPr>
        </xdr:nvPicPr>
        <xdr:blipFill>
          <a:blip xmlns:r="http://schemas.openxmlformats.org/officeDocument/2006/relationships" r:embed="rId3"/>
          <a:stretch>
            <a:fillRect/>
          </a:stretch>
        </xdr:blipFill>
        <xdr:spPr>
          <a:xfrm>
            <a:off x="7858125" y="3990975"/>
            <a:ext cx="10733333" cy="7180952"/>
          </a:xfrm>
          <a:prstGeom prst="rect">
            <a:avLst/>
          </a:prstGeom>
        </xdr:spPr>
      </xdr:pic>
      <xdr:pic>
        <xdr:nvPicPr>
          <xdr:cNvPr id="11" name="Picture 4">
            <a:extLst>
              <a:ext uri="{FF2B5EF4-FFF2-40B4-BE49-F238E27FC236}">
                <a16:creationId xmlns:a16="http://schemas.microsoft.com/office/drawing/2014/main" id="{2764FE62-526A-43F6-9C91-2884797C3187}"/>
              </a:ext>
            </a:extLst>
          </xdr:cNvPr>
          <xdr:cNvPicPr>
            <a:picLocks noChangeAspect="1"/>
          </xdr:cNvPicPr>
        </xdr:nvPicPr>
        <xdr:blipFill>
          <a:blip xmlns:r="http://schemas.openxmlformats.org/officeDocument/2006/relationships" r:embed="rId4"/>
          <a:stretch>
            <a:fillRect/>
          </a:stretch>
        </xdr:blipFill>
        <xdr:spPr>
          <a:xfrm>
            <a:off x="7858125" y="11068050"/>
            <a:ext cx="9771428" cy="5571429"/>
          </a:xfrm>
          <a:prstGeom prst="rect">
            <a:avLst/>
          </a:prstGeom>
        </xdr:spPr>
      </xdr:pic>
    </xdr:grpSp>
    <xdr:clientData/>
  </xdr:twoCellAnchor>
</xdr:wsDr>
</file>

<file path=xl/drawings/drawing30.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15</xdr:col>
      <xdr:colOff>27505</xdr:colOff>
      <xdr:row>8</xdr:row>
      <xdr:rowOff>38014</xdr:rowOff>
    </xdr:to>
    <xdr:pic>
      <xdr:nvPicPr>
        <xdr:cNvPr id="2" name="Hình ảnh 1">
          <a:extLst>
            <a:ext uri="{FF2B5EF4-FFF2-40B4-BE49-F238E27FC236}">
              <a16:creationId xmlns:a16="http://schemas.microsoft.com/office/drawing/2014/main" id="{596EB19D-C7D2-17BF-18F1-D2E7E0067376}"/>
            </a:ext>
          </a:extLst>
        </xdr:cNvPr>
        <xdr:cNvPicPr>
          <a:picLocks noChangeAspect="1"/>
        </xdr:cNvPicPr>
      </xdr:nvPicPr>
      <xdr:blipFill>
        <a:blip xmlns:r="http://schemas.openxmlformats.org/officeDocument/2006/relationships" r:embed="rId1"/>
        <a:stretch>
          <a:fillRect/>
        </a:stretch>
      </xdr:blipFill>
      <xdr:spPr>
        <a:xfrm>
          <a:off x="609600" y="647700"/>
          <a:ext cx="8561905" cy="685714"/>
        </a:xfrm>
        <a:prstGeom prst="rect">
          <a:avLst/>
        </a:prstGeom>
      </xdr:spPr>
    </xdr:pic>
    <xdr:clientData/>
  </xdr:twoCellAnchor>
  <xdr:twoCellAnchor editAs="oneCell">
    <xdr:from>
      <xdr:col>0</xdr:col>
      <xdr:colOff>600075</xdr:colOff>
      <xdr:row>12</xdr:row>
      <xdr:rowOff>19050</xdr:rowOff>
    </xdr:from>
    <xdr:to>
      <xdr:col>11</xdr:col>
      <xdr:colOff>600075</xdr:colOff>
      <xdr:row>33</xdr:row>
      <xdr:rowOff>66675</xdr:rowOff>
    </xdr:to>
    <xdr:pic>
      <xdr:nvPicPr>
        <xdr:cNvPr id="3" name="Hình ảnh 2">
          <a:extLst>
            <a:ext uri="{FF2B5EF4-FFF2-40B4-BE49-F238E27FC236}">
              <a16:creationId xmlns:a16="http://schemas.microsoft.com/office/drawing/2014/main" id="{745CC7A4-8392-B112-D64A-7A46296A300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00075" y="1962150"/>
          <a:ext cx="6705600" cy="344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25</xdr:col>
      <xdr:colOff>121981</xdr:colOff>
      <xdr:row>42</xdr:row>
      <xdr:rowOff>123061</xdr:rowOff>
    </xdr:to>
    <xdr:pic>
      <xdr:nvPicPr>
        <xdr:cNvPr id="2" name="Hình ảnh 1">
          <a:extLst>
            <a:ext uri="{FF2B5EF4-FFF2-40B4-BE49-F238E27FC236}">
              <a16:creationId xmlns:a16="http://schemas.microsoft.com/office/drawing/2014/main" id="{670C8D1B-81F4-F141-BDA4-4FD182066B52}"/>
            </a:ext>
          </a:extLst>
        </xdr:cNvPr>
        <xdr:cNvPicPr>
          <a:picLocks noChangeAspect="1"/>
        </xdr:cNvPicPr>
      </xdr:nvPicPr>
      <xdr:blipFill>
        <a:blip xmlns:r="http://schemas.openxmlformats.org/officeDocument/2006/relationships" r:embed="rId1"/>
        <a:stretch>
          <a:fillRect/>
        </a:stretch>
      </xdr:blipFill>
      <xdr:spPr>
        <a:xfrm>
          <a:off x="609600" y="809625"/>
          <a:ext cx="14752381" cy="6114286"/>
        </a:xfrm>
        <a:prstGeom prst="rect">
          <a:avLst/>
        </a:prstGeom>
      </xdr:spPr>
    </xdr:pic>
    <xdr:clientData/>
  </xdr:twoCellAnchor>
  <xdr:twoCellAnchor editAs="oneCell">
    <xdr:from>
      <xdr:col>1</xdr:col>
      <xdr:colOff>0</xdr:colOff>
      <xdr:row>46</xdr:row>
      <xdr:rowOff>0</xdr:rowOff>
    </xdr:from>
    <xdr:to>
      <xdr:col>24</xdr:col>
      <xdr:colOff>123825</xdr:colOff>
      <xdr:row>92</xdr:row>
      <xdr:rowOff>19050</xdr:rowOff>
    </xdr:to>
    <xdr:pic>
      <xdr:nvPicPr>
        <xdr:cNvPr id="3" name="Hình ảnh 2">
          <a:extLst>
            <a:ext uri="{FF2B5EF4-FFF2-40B4-BE49-F238E27FC236}">
              <a16:creationId xmlns:a16="http://schemas.microsoft.com/office/drawing/2014/main" id="{EFCAA6DE-5F88-CB4C-C08B-EE7240417C86}"/>
            </a:ext>
          </a:extLst>
        </xdr:cNvPr>
        <xdr:cNvPicPr>
          <a:picLocks noChangeAspect="1"/>
        </xdr:cNvPicPr>
      </xdr:nvPicPr>
      <xdr:blipFill>
        <a:blip xmlns:r="http://schemas.openxmlformats.org/officeDocument/2006/relationships" r:embed="rId2"/>
        <a:stretch>
          <a:fillRect/>
        </a:stretch>
      </xdr:blipFill>
      <xdr:spPr>
        <a:xfrm>
          <a:off x="609600" y="7448550"/>
          <a:ext cx="14144625" cy="7467600"/>
        </a:xfrm>
        <a:prstGeom prst="rect">
          <a:avLst/>
        </a:prstGeom>
      </xdr:spPr>
    </xdr:pic>
    <xdr:clientData/>
  </xdr:twoCellAnchor>
  <xdr:twoCellAnchor editAs="oneCell">
    <xdr:from>
      <xdr:col>1</xdr:col>
      <xdr:colOff>0</xdr:colOff>
      <xdr:row>100</xdr:row>
      <xdr:rowOff>0</xdr:rowOff>
    </xdr:from>
    <xdr:to>
      <xdr:col>24</xdr:col>
      <xdr:colOff>123825</xdr:colOff>
      <xdr:row>163</xdr:row>
      <xdr:rowOff>123825</xdr:rowOff>
    </xdr:to>
    <xdr:pic>
      <xdr:nvPicPr>
        <xdr:cNvPr id="4" name="Hình ảnh 3">
          <a:extLst>
            <a:ext uri="{FF2B5EF4-FFF2-40B4-BE49-F238E27FC236}">
              <a16:creationId xmlns:a16="http://schemas.microsoft.com/office/drawing/2014/main" id="{4E1B5467-BF1D-407B-88A8-1A05600CEC9E}"/>
            </a:ext>
          </a:extLst>
        </xdr:cNvPr>
        <xdr:cNvPicPr>
          <a:picLocks noChangeAspect="1"/>
        </xdr:cNvPicPr>
      </xdr:nvPicPr>
      <xdr:blipFill>
        <a:blip xmlns:r="http://schemas.openxmlformats.org/officeDocument/2006/relationships" r:embed="rId3"/>
        <a:stretch>
          <a:fillRect/>
        </a:stretch>
      </xdr:blipFill>
      <xdr:spPr>
        <a:xfrm>
          <a:off x="609600" y="16192500"/>
          <a:ext cx="14144625" cy="10325100"/>
        </a:xfrm>
        <a:prstGeom prst="rect">
          <a:avLst/>
        </a:prstGeom>
      </xdr:spPr>
    </xdr:pic>
    <xdr:clientData/>
  </xdr:twoCellAnchor>
  <xdr:twoCellAnchor editAs="oneCell">
    <xdr:from>
      <xdr:col>1</xdr:col>
      <xdr:colOff>0</xdr:colOff>
      <xdr:row>166</xdr:row>
      <xdr:rowOff>0</xdr:rowOff>
    </xdr:from>
    <xdr:to>
      <xdr:col>24</xdr:col>
      <xdr:colOff>123825</xdr:colOff>
      <xdr:row>212</xdr:row>
      <xdr:rowOff>19050</xdr:rowOff>
    </xdr:to>
    <xdr:pic>
      <xdr:nvPicPr>
        <xdr:cNvPr id="5" name="Hình ảnh 4">
          <a:extLst>
            <a:ext uri="{FF2B5EF4-FFF2-40B4-BE49-F238E27FC236}">
              <a16:creationId xmlns:a16="http://schemas.microsoft.com/office/drawing/2014/main" id="{B30F01F9-0D35-A610-60F0-37490CC8AACE}"/>
            </a:ext>
          </a:extLst>
        </xdr:cNvPr>
        <xdr:cNvPicPr>
          <a:picLocks noChangeAspect="1"/>
        </xdr:cNvPicPr>
      </xdr:nvPicPr>
      <xdr:blipFill>
        <a:blip xmlns:r="http://schemas.openxmlformats.org/officeDocument/2006/relationships" r:embed="rId4"/>
        <a:stretch>
          <a:fillRect/>
        </a:stretch>
      </xdr:blipFill>
      <xdr:spPr>
        <a:xfrm>
          <a:off x="609600" y="26879550"/>
          <a:ext cx="14144625" cy="7467600"/>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25</xdr:col>
      <xdr:colOff>121981</xdr:colOff>
      <xdr:row>41</xdr:row>
      <xdr:rowOff>123061</xdr:rowOff>
    </xdr:to>
    <xdr:pic>
      <xdr:nvPicPr>
        <xdr:cNvPr id="2" name="Hình ảnh 1">
          <a:extLst>
            <a:ext uri="{FF2B5EF4-FFF2-40B4-BE49-F238E27FC236}">
              <a16:creationId xmlns:a16="http://schemas.microsoft.com/office/drawing/2014/main" id="{13251395-FC08-4AEA-BF98-759D8F28C6EA}"/>
            </a:ext>
          </a:extLst>
        </xdr:cNvPr>
        <xdr:cNvPicPr>
          <a:picLocks noChangeAspect="1"/>
        </xdr:cNvPicPr>
      </xdr:nvPicPr>
      <xdr:blipFill>
        <a:blip xmlns:r="http://schemas.openxmlformats.org/officeDocument/2006/relationships" r:embed="rId1"/>
        <a:stretch>
          <a:fillRect/>
        </a:stretch>
      </xdr:blipFill>
      <xdr:spPr>
        <a:xfrm>
          <a:off x="609600" y="647700"/>
          <a:ext cx="14752381" cy="6114286"/>
        </a:xfrm>
        <a:prstGeom prst="rect">
          <a:avLst/>
        </a:prstGeom>
      </xdr:spPr>
    </xdr:pic>
    <xdr:clientData/>
  </xdr:twoCellAnchor>
  <xdr:twoCellAnchor editAs="oneCell">
    <xdr:from>
      <xdr:col>1</xdr:col>
      <xdr:colOff>0</xdr:colOff>
      <xdr:row>45</xdr:row>
      <xdr:rowOff>0</xdr:rowOff>
    </xdr:from>
    <xdr:to>
      <xdr:col>24</xdr:col>
      <xdr:colOff>123825</xdr:colOff>
      <xdr:row>91</xdr:row>
      <xdr:rowOff>19050</xdr:rowOff>
    </xdr:to>
    <xdr:pic>
      <xdr:nvPicPr>
        <xdr:cNvPr id="3" name="Hình ảnh 2">
          <a:extLst>
            <a:ext uri="{FF2B5EF4-FFF2-40B4-BE49-F238E27FC236}">
              <a16:creationId xmlns:a16="http://schemas.microsoft.com/office/drawing/2014/main" id="{81FF6332-6A09-47E5-98CA-96F49DE5D3D1}"/>
            </a:ext>
          </a:extLst>
        </xdr:cNvPr>
        <xdr:cNvPicPr>
          <a:picLocks noChangeAspect="1"/>
        </xdr:cNvPicPr>
      </xdr:nvPicPr>
      <xdr:blipFill>
        <a:blip xmlns:r="http://schemas.openxmlformats.org/officeDocument/2006/relationships" r:embed="rId2"/>
        <a:stretch>
          <a:fillRect/>
        </a:stretch>
      </xdr:blipFill>
      <xdr:spPr>
        <a:xfrm>
          <a:off x="609600" y="7286625"/>
          <a:ext cx="14144625" cy="7467600"/>
        </a:xfrm>
        <a:prstGeom prst="rect">
          <a:avLst/>
        </a:prstGeom>
      </xdr:spPr>
    </xdr:pic>
    <xdr:clientData/>
  </xdr:twoCellAnchor>
  <xdr:twoCellAnchor editAs="oneCell">
    <xdr:from>
      <xdr:col>1</xdr:col>
      <xdr:colOff>0</xdr:colOff>
      <xdr:row>95</xdr:row>
      <xdr:rowOff>0</xdr:rowOff>
    </xdr:from>
    <xdr:to>
      <xdr:col>24</xdr:col>
      <xdr:colOff>123825</xdr:colOff>
      <xdr:row>158</xdr:row>
      <xdr:rowOff>123825</xdr:rowOff>
    </xdr:to>
    <xdr:pic>
      <xdr:nvPicPr>
        <xdr:cNvPr id="4" name="Hình ảnh 3">
          <a:extLst>
            <a:ext uri="{FF2B5EF4-FFF2-40B4-BE49-F238E27FC236}">
              <a16:creationId xmlns:a16="http://schemas.microsoft.com/office/drawing/2014/main" id="{8FA2F498-A3E3-4365-9A7B-261C10D7399A}"/>
            </a:ext>
          </a:extLst>
        </xdr:cNvPr>
        <xdr:cNvPicPr>
          <a:picLocks noChangeAspect="1"/>
        </xdr:cNvPicPr>
      </xdr:nvPicPr>
      <xdr:blipFill>
        <a:blip xmlns:r="http://schemas.openxmlformats.org/officeDocument/2006/relationships" r:embed="rId3"/>
        <a:stretch>
          <a:fillRect/>
        </a:stretch>
      </xdr:blipFill>
      <xdr:spPr>
        <a:xfrm>
          <a:off x="609600" y="15382875"/>
          <a:ext cx="14144625" cy="10325100"/>
        </a:xfrm>
        <a:prstGeom prst="rect">
          <a:avLst/>
        </a:prstGeom>
      </xdr:spPr>
    </xdr:pic>
    <xdr:clientData/>
  </xdr:twoCellAnchor>
  <xdr:twoCellAnchor editAs="oneCell">
    <xdr:from>
      <xdr:col>1</xdr:col>
      <xdr:colOff>0</xdr:colOff>
      <xdr:row>161</xdr:row>
      <xdr:rowOff>0</xdr:rowOff>
    </xdr:from>
    <xdr:to>
      <xdr:col>24</xdr:col>
      <xdr:colOff>123825</xdr:colOff>
      <xdr:row>194</xdr:row>
      <xdr:rowOff>0</xdr:rowOff>
    </xdr:to>
    <xdr:pic>
      <xdr:nvPicPr>
        <xdr:cNvPr id="5" name="Hình ảnh 4">
          <a:extLst>
            <a:ext uri="{FF2B5EF4-FFF2-40B4-BE49-F238E27FC236}">
              <a16:creationId xmlns:a16="http://schemas.microsoft.com/office/drawing/2014/main" id="{16D8CCEA-4725-4AC5-364A-C38DAD4A00CC}"/>
            </a:ext>
          </a:extLst>
        </xdr:cNvPr>
        <xdr:cNvPicPr>
          <a:picLocks noChangeAspect="1"/>
        </xdr:cNvPicPr>
      </xdr:nvPicPr>
      <xdr:blipFill>
        <a:blip xmlns:r="http://schemas.openxmlformats.org/officeDocument/2006/relationships" r:embed="rId4"/>
        <a:stretch>
          <a:fillRect/>
        </a:stretch>
      </xdr:blipFill>
      <xdr:spPr>
        <a:xfrm>
          <a:off x="609600" y="26069925"/>
          <a:ext cx="14144625" cy="5343525"/>
        </a:xfrm>
        <a:prstGeom prst="rect">
          <a:avLst/>
        </a:prstGeom>
      </xdr:spPr>
    </xdr:pic>
    <xdr:clientData/>
  </xdr:twoCellAnchor>
  <xdr:twoCellAnchor editAs="oneCell">
    <xdr:from>
      <xdr:col>0</xdr:col>
      <xdr:colOff>600075</xdr:colOff>
      <xdr:row>203</xdr:row>
      <xdr:rowOff>152400</xdr:rowOff>
    </xdr:from>
    <xdr:to>
      <xdr:col>25</xdr:col>
      <xdr:colOff>123825</xdr:colOff>
      <xdr:row>243</xdr:row>
      <xdr:rowOff>133350</xdr:rowOff>
    </xdr:to>
    <xdr:pic>
      <xdr:nvPicPr>
        <xdr:cNvPr id="6" name="Hình ảnh 5">
          <a:extLst>
            <a:ext uri="{FF2B5EF4-FFF2-40B4-BE49-F238E27FC236}">
              <a16:creationId xmlns:a16="http://schemas.microsoft.com/office/drawing/2014/main" id="{0227ED08-FD4D-F193-6FC0-812C049CCC2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00075" y="33023175"/>
          <a:ext cx="14763750" cy="6457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24</xdr:col>
      <xdr:colOff>123825</xdr:colOff>
      <xdr:row>56</xdr:row>
      <xdr:rowOff>28575</xdr:rowOff>
    </xdr:to>
    <xdr:pic>
      <xdr:nvPicPr>
        <xdr:cNvPr id="2" name="Hình ảnh 1">
          <a:extLst>
            <a:ext uri="{FF2B5EF4-FFF2-40B4-BE49-F238E27FC236}">
              <a16:creationId xmlns:a16="http://schemas.microsoft.com/office/drawing/2014/main" id="{52F13B7D-D719-C572-B7BA-B17B2408B430}"/>
            </a:ext>
          </a:extLst>
        </xdr:cNvPr>
        <xdr:cNvPicPr>
          <a:picLocks noChangeAspect="1"/>
        </xdr:cNvPicPr>
      </xdr:nvPicPr>
      <xdr:blipFill>
        <a:blip xmlns:r="http://schemas.openxmlformats.org/officeDocument/2006/relationships" r:embed="rId1"/>
        <a:stretch>
          <a:fillRect/>
        </a:stretch>
      </xdr:blipFill>
      <xdr:spPr>
        <a:xfrm>
          <a:off x="609600" y="485775"/>
          <a:ext cx="14144625" cy="8610600"/>
        </a:xfrm>
        <a:prstGeom prst="rect">
          <a:avLst/>
        </a:prstGeom>
      </xdr:spPr>
    </xdr:pic>
    <xdr:clientData/>
  </xdr:twoCellAnchor>
  <xdr:twoCellAnchor editAs="oneCell">
    <xdr:from>
      <xdr:col>1</xdr:col>
      <xdr:colOff>0</xdr:colOff>
      <xdr:row>59</xdr:row>
      <xdr:rowOff>0</xdr:rowOff>
    </xdr:from>
    <xdr:to>
      <xdr:col>24</xdr:col>
      <xdr:colOff>123825</xdr:colOff>
      <xdr:row>114</xdr:row>
      <xdr:rowOff>133350</xdr:rowOff>
    </xdr:to>
    <xdr:pic>
      <xdr:nvPicPr>
        <xdr:cNvPr id="3" name="Hình ảnh 2">
          <a:extLst>
            <a:ext uri="{FF2B5EF4-FFF2-40B4-BE49-F238E27FC236}">
              <a16:creationId xmlns:a16="http://schemas.microsoft.com/office/drawing/2014/main" id="{9090557C-9E8A-6116-A8F1-01DFDD83D1B4}"/>
            </a:ext>
          </a:extLst>
        </xdr:cNvPr>
        <xdr:cNvPicPr>
          <a:picLocks noChangeAspect="1"/>
        </xdr:cNvPicPr>
      </xdr:nvPicPr>
      <xdr:blipFill>
        <a:blip xmlns:r="http://schemas.openxmlformats.org/officeDocument/2006/relationships" r:embed="rId2"/>
        <a:stretch>
          <a:fillRect/>
        </a:stretch>
      </xdr:blipFill>
      <xdr:spPr>
        <a:xfrm>
          <a:off x="609600" y="9553575"/>
          <a:ext cx="14144625" cy="9039225"/>
        </a:xfrm>
        <a:prstGeom prst="rect">
          <a:avLst/>
        </a:prstGeom>
      </xdr:spPr>
    </xdr:pic>
    <xdr:clientData/>
  </xdr:twoCellAnchor>
  <xdr:twoCellAnchor editAs="oneCell">
    <xdr:from>
      <xdr:col>1</xdr:col>
      <xdr:colOff>0</xdr:colOff>
      <xdr:row>120</xdr:row>
      <xdr:rowOff>0</xdr:rowOff>
    </xdr:from>
    <xdr:to>
      <xdr:col>24</xdr:col>
      <xdr:colOff>123825</xdr:colOff>
      <xdr:row>183</xdr:row>
      <xdr:rowOff>123825</xdr:rowOff>
    </xdr:to>
    <xdr:pic>
      <xdr:nvPicPr>
        <xdr:cNvPr id="4" name="Hình ảnh 3">
          <a:extLst>
            <a:ext uri="{FF2B5EF4-FFF2-40B4-BE49-F238E27FC236}">
              <a16:creationId xmlns:a16="http://schemas.microsoft.com/office/drawing/2014/main" id="{80885C4B-F860-89BF-2A2B-AFE1F22077B4}"/>
            </a:ext>
          </a:extLst>
        </xdr:cNvPr>
        <xdr:cNvPicPr>
          <a:picLocks noChangeAspect="1"/>
        </xdr:cNvPicPr>
      </xdr:nvPicPr>
      <xdr:blipFill>
        <a:blip xmlns:r="http://schemas.openxmlformats.org/officeDocument/2006/relationships" r:embed="rId3"/>
        <a:stretch>
          <a:fillRect/>
        </a:stretch>
      </xdr:blipFill>
      <xdr:spPr>
        <a:xfrm>
          <a:off x="609600" y="19431000"/>
          <a:ext cx="14144625" cy="10325100"/>
        </a:xfrm>
        <a:prstGeom prst="rect">
          <a:avLst/>
        </a:prstGeom>
      </xdr:spPr>
    </xdr:pic>
    <xdr:clientData/>
  </xdr:twoCellAnchor>
  <xdr:twoCellAnchor editAs="oneCell">
    <xdr:from>
      <xdr:col>1</xdr:col>
      <xdr:colOff>0</xdr:colOff>
      <xdr:row>189</xdr:row>
      <xdr:rowOff>0</xdr:rowOff>
    </xdr:from>
    <xdr:to>
      <xdr:col>24</xdr:col>
      <xdr:colOff>123825</xdr:colOff>
      <xdr:row>242</xdr:row>
      <xdr:rowOff>28575</xdr:rowOff>
    </xdr:to>
    <xdr:pic>
      <xdr:nvPicPr>
        <xdr:cNvPr id="5" name="Hình ảnh 4">
          <a:extLst>
            <a:ext uri="{FF2B5EF4-FFF2-40B4-BE49-F238E27FC236}">
              <a16:creationId xmlns:a16="http://schemas.microsoft.com/office/drawing/2014/main" id="{477B9B9D-1131-D685-516D-54B6D2FBF638}"/>
            </a:ext>
          </a:extLst>
        </xdr:cNvPr>
        <xdr:cNvPicPr>
          <a:picLocks noChangeAspect="1"/>
        </xdr:cNvPicPr>
      </xdr:nvPicPr>
      <xdr:blipFill>
        <a:blip xmlns:r="http://schemas.openxmlformats.org/officeDocument/2006/relationships" r:embed="rId4"/>
        <a:stretch>
          <a:fillRect/>
        </a:stretch>
      </xdr:blipFill>
      <xdr:spPr>
        <a:xfrm>
          <a:off x="609600" y="30603825"/>
          <a:ext cx="14144625" cy="8610600"/>
        </a:xfrm>
        <a:prstGeom prst="rect">
          <a:avLst/>
        </a:prstGeom>
      </xdr:spPr>
    </xdr:pic>
    <xdr:clientData/>
  </xdr:twoCellAnchor>
  <xdr:twoCellAnchor editAs="oneCell">
    <xdr:from>
      <xdr:col>1</xdr:col>
      <xdr:colOff>19050</xdr:colOff>
      <xdr:row>244</xdr:row>
      <xdr:rowOff>19050</xdr:rowOff>
    </xdr:from>
    <xdr:to>
      <xdr:col>25</xdr:col>
      <xdr:colOff>161925</xdr:colOff>
      <xdr:row>281</xdr:row>
      <xdr:rowOff>95250</xdr:rowOff>
    </xdr:to>
    <xdr:pic>
      <xdr:nvPicPr>
        <xdr:cNvPr id="6" name="Hình ảnh 5">
          <a:extLst>
            <a:ext uri="{FF2B5EF4-FFF2-40B4-BE49-F238E27FC236}">
              <a16:creationId xmlns:a16="http://schemas.microsoft.com/office/drawing/2014/main" id="{72518085-A599-AFA1-DE1E-5B18A106586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28650" y="39528750"/>
          <a:ext cx="14773275" cy="6067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285</xdr:row>
      <xdr:rowOff>0</xdr:rowOff>
    </xdr:from>
    <xdr:to>
      <xdr:col>24</xdr:col>
      <xdr:colOff>123825</xdr:colOff>
      <xdr:row>316</xdr:row>
      <xdr:rowOff>19050</xdr:rowOff>
    </xdr:to>
    <xdr:pic>
      <xdr:nvPicPr>
        <xdr:cNvPr id="7" name="Hình ảnh 6">
          <a:extLst>
            <a:ext uri="{FF2B5EF4-FFF2-40B4-BE49-F238E27FC236}">
              <a16:creationId xmlns:a16="http://schemas.microsoft.com/office/drawing/2014/main" id="{B7405DF5-9A10-D5FF-8807-A776555F69E0}"/>
            </a:ext>
          </a:extLst>
        </xdr:cNvPr>
        <xdr:cNvPicPr>
          <a:picLocks noChangeAspect="1"/>
        </xdr:cNvPicPr>
      </xdr:nvPicPr>
      <xdr:blipFill>
        <a:blip xmlns:r="http://schemas.openxmlformats.org/officeDocument/2006/relationships" r:embed="rId6"/>
        <a:stretch>
          <a:fillRect/>
        </a:stretch>
      </xdr:blipFill>
      <xdr:spPr>
        <a:xfrm>
          <a:off x="609600" y="46148625"/>
          <a:ext cx="14144625" cy="5038725"/>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30</xdr:col>
      <xdr:colOff>188266</xdr:colOff>
      <xdr:row>38</xdr:row>
      <xdr:rowOff>104133</xdr:rowOff>
    </xdr:to>
    <xdr:pic>
      <xdr:nvPicPr>
        <xdr:cNvPr id="4" name="Picture 3">
          <a:extLst>
            <a:ext uri="{FF2B5EF4-FFF2-40B4-BE49-F238E27FC236}">
              <a16:creationId xmlns:a16="http://schemas.microsoft.com/office/drawing/2014/main" id="{EEE70F6F-70CA-FA6A-57E0-60F0B7ED73E9}"/>
            </a:ext>
          </a:extLst>
        </xdr:cNvPr>
        <xdr:cNvPicPr>
          <a:picLocks noChangeAspect="1"/>
        </xdr:cNvPicPr>
      </xdr:nvPicPr>
      <xdr:blipFill>
        <a:blip xmlns:r="http://schemas.openxmlformats.org/officeDocument/2006/relationships" r:embed="rId1"/>
        <a:stretch>
          <a:fillRect/>
        </a:stretch>
      </xdr:blipFill>
      <xdr:spPr>
        <a:xfrm>
          <a:off x="609600" y="809625"/>
          <a:ext cx="17866666" cy="5133333"/>
        </a:xfrm>
        <a:prstGeom prst="rect">
          <a:avLst/>
        </a:prstGeom>
      </xdr:spPr>
    </xdr:pic>
    <xdr:clientData/>
  </xdr:twoCellAnchor>
  <xdr:twoCellAnchor editAs="oneCell">
    <xdr:from>
      <xdr:col>1</xdr:col>
      <xdr:colOff>0</xdr:colOff>
      <xdr:row>42</xdr:row>
      <xdr:rowOff>0</xdr:rowOff>
    </xdr:from>
    <xdr:to>
      <xdr:col>30</xdr:col>
      <xdr:colOff>131124</xdr:colOff>
      <xdr:row>78</xdr:row>
      <xdr:rowOff>21537</xdr:rowOff>
    </xdr:to>
    <xdr:pic>
      <xdr:nvPicPr>
        <xdr:cNvPr id="5" name="Picture 4">
          <a:extLst>
            <a:ext uri="{FF2B5EF4-FFF2-40B4-BE49-F238E27FC236}">
              <a16:creationId xmlns:a16="http://schemas.microsoft.com/office/drawing/2014/main" id="{7559393B-3F69-87AD-CBC0-293254E8209C}"/>
            </a:ext>
          </a:extLst>
        </xdr:cNvPr>
        <xdr:cNvPicPr>
          <a:picLocks noChangeAspect="1"/>
        </xdr:cNvPicPr>
      </xdr:nvPicPr>
      <xdr:blipFill>
        <a:blip xmlns:r="http://schemas.openxmlformats.org/officeDocument/2006/relationships" r:embed="rId2"/>
        <a:stretch>
          <a:fillRect/>
        </a:stretch>
      </xdr:blipFill>
      <xdr:spPr>
        <a:xfrm>
          <a:off x="609600" y="6800850"/>
          <a:ext cx="17809524" cy="5504762"/>
        </a:xfrm>
        <a:prstGeom prst="rect">
          <a:avLst/>
        </a:prstGeom>
      </xdr:spPr>
    </xdr:pic>
    <xdr:clientData/>
  </xdr:twoCellAnchor>
  <xdr:twoCellAnchor editAs="oneCell">
    <xdr:from>
      <xdr:col>1</xdr:col>
      <xdr:colOff>0</xdr:colOff>
      <xdr:row>83</xdr:row>
      <xdr:rowOff>0</xdr:rowOff>
    </xdr:from>
    <xdr:to>
      <xdr:col>30</xdr:col>
      <xdr:colOff>216838</xdr:colOff>
      <xdr:row>120</xdr:row>
      <xdr:rowOff>75442</xdr:rowOff>
    </xdr:to>
    <xdr:pic>
      <xdr:nvPicPr>
        <xdr:cNvPr id="2" name="Picture 1">
          <a:extLst>
            <a:ext uri="{FF2B5EF4-FFF2-40B4-BE49-F238E27FC236}">
              <a16:creationId xmlns:a16="http://schemas.microsoft.com/office/drawing/2014/main" id="{068D178D-2DDD-25D8-B888-1E00E746BC4A}"/>
            </a:ext>
          </a:extLst>
        </xdr:cNvPr>
        <xdr:cNvPicPr>
          <a:picLocks noChangeAspect="1"/>
        </xdr:cNvPicPr>
      </xdr:nvPicPr>
      <xdr:blipFill>
        <a:blip xmlns:r="http://schemas.openxmlformats.org/officeDocument/2006/relationships" r:embed="rId3"/>
        <a:stretch>
          <a:fillRect/>
        </a:stretch>
      </xdr:blipFill>
      <xdr:spPr>
        <a:xfrm>
          <a:off x="609600" y="13439775"/>
          <a:ext cx="17895238" cy="6066667"/>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30</xdr:col>
      <xdr:colOff>559695</xdr:colOff>
      <xdr:row>54</xdr:row>
      <xdr:rowOff>18036</xdr:rowOff>
    </xdr:to>
    <xdr:pic>
      <xdr:nvPicPr>
        <xdr:cNvPr id="2" name="Picture 1">
          <a:extLst>
            <a:ext uri="{FF2B5EF4-FFF2-40B4-BE49-F238E27FC236}">
              <a16:creationId xmlns:a16="http://schemas.microsoft.com/office/drawing/2014/main" id="{6CAF15D9-6A73-73FC-25BE-E12D42E01EFA}"/>
            </a:ext>
          </a:extLst>
        </xdr:cNvPr>
        <xdr:cNvPicPr>
          <a:picLocks noChangeAspect="1"/>
        </xdr:cNvPicPr>
      </xdr:nvPicPr>
      <xdr:blipFill>
        <a:blip xmlns:r="http://schemas.openxmlformats.org/officeDocument/2006/relationships" r:embed="rId1"/>
        <a:stretch>
          <a:fillRect/>
        </a:stretch>
      </xdr:blipFill>
      <xdr:spPr>
        <a:xfrm>
          <a:off x="609600" y="647700"/>
          <a:ext cx="18238095" cy="8114286"/>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25</xdr:col>
      <xdr:colOff>455314</xdr:colOff>
      <xdr:row>51</xdr:row>
      <xdr:rowOff>49899</xdr:rowOff>
    </xdr:to>
    <xdr:pic>
      <xdr:nvPicPr>
        <xdr:cNvPr id="2" name="Picture 1">
          <a:extLst>
            <a:ext uri="{FF2B5EF4-FFF2-40B4-BE49-F238E27FC236}">
              <a16:creationId xmlns:a16="http://schemas.microsoft.com/office/drawing/2014/main" id="{7AF854C4-7D96-BEA9-F814-0945A972C4B0}"/>
            </a:ext>
          </a:extLst>
        </xdr:cNvPr>
        <xdr:cNvPicPr>
          <a:picLocks noChangeAspect="1"/>
        </xdr:cNvPicPr>
      </xdr:nvPicPr>
      <xdr:blipFill>
        <a:blip xmlns:r="http://schemas.openxmlformats.org/officeDocument/2006/relationships" r:embed="rId1"/>
        <a:stretch>
          <a:fillRect/>
        </a:stretch>
      </xdr:blipFill>
      <xdr:spPr>
        <a:xfrm>
          <a:off x="609600" y="647700"/>
          <a:ext cx="15085714" cy="7209524"/>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4</xdr:col>
      <xdr:colOff>590550</xdr:colOff>
      <xdr:row>36</xdr:row>
      <xdr:rowOff>134940</xdr:rowOff>
    </xdr:to>
    <xdr:pic>
      <xdr:nvPicPr>
        <xdr:cNvPr id="2" name="Picture 1">
          <a:extLst>
            <a:ext uri="{FF2B5EF4-FFF2-40B4-BE49-F238E27FC236}">
              <a16:creationId xmlns:a16="http://schemas.microsoft.com/office/drawing/2014/main" id="{C86C3622-6BC5-5AD8-4C9A-04174C4CD5AC}"/>
            </a:ext>
          </a:extLst>
        </xdr:cNvPr>
        <xdr:cNvPicPr>
          <a:picLocks noChangeAspect="1"/>
        </xdr:cNvPicPr>
      </xdr:nvPicPr>
      <xdr:blipFill>
        <a:blip xmlns:r="http://schemas.openxmlformats.org/officeDocument/2006/relationships" r:embed="rId1"/>
        <a:stretch>
          <a:fillRect/>
        </a:stretch>
      </xdr:blipFill>
      <xdr:spPr>
        <a:xfrm>
          <a:off x="609600" y="809625"/>
          <a:ext cx="2419350" cy="5154615"/>
        </a:xfrm>
        <a:prstGeom prst="rect">
          <a:avLst/>
        </a:prstGeom>
      </xdr:spPr>
    </xdr:pic>
    <xdr:clientData/>
  </xdr:twoCellAnchor>
  <xdr:twoCellAnchor editAs="oneCell">
    <xdr:from>
      <xdr:col>1</xdr:col>
      <xdr:colOff>0</xdr:colOff>
      <xdr:row>40</xdr:row>
      <xdr:rowOff>0</xdr:rowOff>
    </xdr:from>
    <xdr:to>
      <xdr:col>30</xdr:col>
      <xdr:colOff>216838</xdr:colOff>
      <xdr:row>81</xdr:row>
      <xdr:rowOff>94408</xdr:rowOff>
    </xdr:to>
    <xdr:pic>
      <xdr:nvPicPr>
        <xdr:cNvPr id="3" name="Picture 2">
          <a:extLst>
            <a:ext uri="{FF2B5EF4-FFF2-40B4-BE49-F238E27FC236}">
              <a16:creationId xmlns:a16="http://schemas.microsoft.com/office/drawing/2014/main" id="{BE58CA13-D037-69C8-A6D4-862FD77463C2}"/>
            </a:ext>
          </a:extLst>
        </xdr:cNvPr>
        <xdr:cNvPicPr>
          <a:picLocks noChangeAspect="1"/>
        </xdr:cNvPicPr>
      </xdr:nvPicPr>
      <xdr:blipFill>
        <a:blip xmlns:r="http://schemas.openxmlformats.org/officeDocument/2006/relationships" r:embed="rId2"/>
        <a:stretch>
          <a:fillRect/>
        </a:stretch>
      </xdr:blipFill>
      <xdr:spPr>
        <a:xfrm>
          <a:off x="609600" y="6477000"/>
          <a:ext cx="17895238" cy="6733333"/>
        </a:xfrm>
        <a:prstGeom prst="rect">
          <a:avLst/>
        </a:prstGeom>
      </xdr:spPr>
    </xdr:pic>
    <xdr:clientData/>
  </xdr:twoCellAnchor>
  <xdr:twoCellAnchor editAs="oneCell">
    <xdr:from>
      <xdr:col>1</xdr:col>
      <xdr:colOff>0</xdr:colOff>
      <xdr:row>85</xdr:row>
      <xdr:rowOff>0</xdr:rowOff>
    </xdr:from>
    <xdr:to>
      <xdr:col>30</xdr:col>
      <xdr:colOff>178743</xdr:colOff>
      <xdr:row>130</xdr:row>
      <xdr:rowOff>8613</xdr:rowOff>
    </xdr:to>
    <xdr:pic>
      <xdr:nvPicPr>
        <xdr:cNvPr id="4" name="Picture 3">
          <a:extLst>
            <a:ext uri="{FF2B5EF4-FFF2-40B4-BE49-F238E27FC236}">
              <a16:creationId xmlns:a16="http://schemas.microsoft.com/office/drawing/2014/main" id="{755C1CB3-C679-04E3-A003-AEB306ACB3D6}"/>
            </a:ext>
          </a:extLst>
        </xdr:cNvPr>
        <xdr:cNvPicPr>
          <a:picLocks noChangeAspect="1"/>
        </xdr:cNvPicPr>
      </xdr:nvPicPr>
      <xdr:blipFill>
        <a:blip xmlns:r="http://schemas.openxmlformats.org/officeDocument/2006/relationships" r:embed="rId3"/>
        <a:stretch>
          <a:fillRect/>
        </a:stretch>
      </xdr:blipFill>
      <xdr:spPr>
        <a:xfrm>
          <a:off x="609600" y="13763625"/>
          <a:ext cx="17857143" cy="7295238"/>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5</xdr:col>
      <xdr:colOff>349250</xdr:colOff>
      <xdr:row>40</xdr:row>
      <xdr:rowOff>142721</xdr:rowOff>
    </xdr:to>
    <xdr:pic>
      <xdr:nvPicPr>
        <xdr:cNvPr id="6" name="Picture 3">
          <a:extLst>
            <a:ext uri="{FF2B5EF4-FFF2-40B4-BE49-F238E27FC236}">
              <a16:creationId xmlns:a16="http://schemas.microsoft.com/office/drawing/2014/main" id="{DEDAB7C7-EC7C-5508-A225-D693F772EA85}"/>
            </a:ext>
          </a:extLst>
        </xdr:cNvPr>
        <xdr:cNvPicPr>
          <a:picLocks noChangeAspect="1"/>
        </xdr:cNvPicPr>
      </xdr:nvPicPr>
      <xdr:blipFill>
        <a:blip xmlns:r="http://schemas.openxmlformats.org/officeDocument/2006/relationships" r:embed="rId1"/>
        <a:stretch>
          <a:fillRect/>
        </a:stretch>
      </xdr:blipFill>
      <xdr:spPr>
        <a:xfrm>
          <a:off x="609600" y="647700"/>
          <a:ext cx="2790825" cy="5968846"/>
        </a:xfrm>
        <a:prstGeom prst="rect">
          <a:avLst/>
        </a:prstGeom>
      </xdr:spPr>
    </xdr:pic>
    <xdr:clientData/>
  </xdr:twoCellAnchor>
  <xdr:twoCellAnchor editAs="oneCell">
    <xdr:from>
      <xdr:col>1</xdr:col>
      <xdr:colOff>0</xdr:colOff>
      <xdr:row>83</xdr:row>
      <xdr:rowOff>0</xdr:rowOff>
    </xdr:from>
    <xdr:to>
      <xdr:col>7</xdr:col>
      <xdr:colOff>190019</xdr:colOff>
      <xdr:row>133</xdr:row>
      <xdr:rowOff>11687</xdr:rowOff>
    </xdr:to>
    <xdr:pic>
      <xdr:nvPicPr>
        <xdr:cNvPr id="10" name="Picture 5">
          <a:extLst>
            <a:ext uri="{FF2B5EF4-FFF2-40B4-BE49-F238E27FC236}">
              <a16:creationId xmlns:a16="http://schemas.microsoft.com/office/drawing/2014/main" id="{F5D5BC09-4D64-AC5C-675B-4EBCBDA6E94B}"/>
            </a:ext>
          </a:extLst>
        </xdr:cNvPr>
        <xdr:cNvPicPr>
          <a:picLocks noChangeAspect="1"/>
        </xdr:cNvPicPr>
      </xdr:nvPicPr>
      <xdr:blipFill>
        <a:blip xmlns:r="http://schemas.openxmlformats.org/officeDocument/2006/relationships" r:embed="rId2"/>
        <a:stretch>
          <a:fillRect/>
        </a:stretch>
      </xdr:blipFill>
      <xdr:spPr>
        <a:xfrm>
          <a:off x="609600" y="13439775"/>
          <a:ext cx="3847619" cy="8104762"/>
        </a:xfrm>
        <a:prstGeom prst="rect">
          <a:avLst/>
        </a:prstGeom>
      </xdr:spPr>
    </xdr:pic>
    <xdr:clientData/>
  </xdr:twoCellAnchor>
  <xdr:twoCellAnchor>
    <xdr:from>
      <xdr:col>1</xdr:col>
      <xdr:colOff>0</xdr:colOff>
      <xdr:row>45</xdr:row>
      <xdr:rowOff>0</xdr:rowOff>
    </xdr:from>
    <xdr:to>
      <xdr:col>25</xdr:col>
      <xdr:colOff>112457</xdr:colOff>
      <xdr:row>79</xdr:row>
      <xdr:rowOff>132645</xdr:rowOff>
    </xdr:to>
    <xdr:grpSp>
      <xdr:nvGrpSpPr>
        <xdr:cNvPr id="2" name="Group 1">
          <a:extLst>
            <a:ext uri="{FF2B5EF4-FFF2-40B4-BE49-F238E27FC236}">
              <a16:creationId xmlns:a16="http://schemas.microsoft.com/office/drawing/2014/main" id="{A1AC89F0-EA48-0D18-7E69-4EE7EC5C4F04}"/>
            </a:ext>
          </a:extLst>
        </xdr:cNvPr>
        <xdr:cNvGrpSpPr/>
      </xdr:nvGrpSpPr>
      <xdr:grpSpPr>
        <a:xfrm>
          <a:off x="609600" y="7543800"/>
          <a:ext cx="14742857" cy="5832405"/>
          <a:chOff x="609600" y="7143750"/>
          <a:chExt cx="14742857" cy="5530145"/>
        </a:xfrm>
      </xdr:grpSpPr>
      <xdr:pic>
        <xdr:nvPicPr>
          <xdr:cNvPr id="117" name="Picture 4">
            <a:extLst>
              <a:ext uri="{FF2B5EF4-FFF2-40B4-BE49-F238E27FC236}">
                <a16:creationId xmlns:a16="http://schemas.microsoft.com/office/drawing/2014/main" id="{0CDA08AC-E0E5-3A79-46AE-BEE354A70E4E}"/>
              </a:ext>
            </a:extLst>
          </xdr:cNvPr>
          <xdr:cNvPicPr>
            <a:picLocks noChangeAspect="1"/>
          </xdr:cNvPicPr>
        </xdr:nvPicPr>
        <xdr:blipFill>
          <a:blip xmlns:r="http://schemas.openxmlformats.org/officeDocument/2006/relationships" r:embed="rId3"/>
          <a:stretch>
            <a:fillRect/>
          </a:stretch>
        </xdr:blipFill>
        <xdr:spPr>
          <a:xfrm>
            <a:off x="609600" y="7143750"/>
            <a:ext cx="14742857" cy="5530145"/>
          </a:xfrm>
          <a:prstGeom prst="rect">
            <a:avLst/>
          </a:prstGeom>
        </xdr:spPr>
      </xdr:pic>
      <xdr:sp macro="" textlink="">
        <xdr:nvSpPr>
          <xdr:cNvPr id="16" name="Rectangle 6">
            <a:extLst>
              <a:ext uri="{FF2B5EF4-FFF2-40B4-BE49-F238E27FC236}">
                <a16:creationId xmlns:a16="http://schemas.microsoft.com/office/drawing/2014/main" id="{A16F421C-5484-485F-EB6B-88A1A03BA77D}"/>
              </a:ext>
            </a:extLst>
          </xdr:cNvPr>
          <xdr:cNvSpPr/>
        </xdr:nvSpPr>
        <xdr:spPr>
          <a:xfrm>
            <a:off x="8178800" y="11626850"/>
            <a:ext cx="517525" cy="1968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xnSp macro="">
        <xdr:nvCxnSpPr>
          <xdr:cNvPr id="99" name="Straight Arrow Connector 8">
            <a:extLst>
              <a:ext uri="{FF2B5EF4-FFF2-40B4-BE49-F238E27FC236}">
                <a16:creationId xmlns:a16="http://schemas.microsoft.com/office/drawing/2014/main" id="{F821E222-41D8-EA1E-FE02-B846A4EEF793}"/>
              </a:ext>
            </a:extLst>
          </xdr:cNvPr>
          <xdr:cNvCxnSpPr>
            <a:stCxn id="16" idx="3"/>
          </xdr:cNvCxnSpPr>
        </xdr:nvCxnSpPr>
        <xdr:spPr>
          <a:xfrm>
            <a:off x="8693150" y="11726863"/>
            <a:ext cx="1022350" cy="142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00" name="TextBox 11">
            <a:extLst>
              <a:ext uri="{FF2B5EF4-FFF2-40B4-BE49-F238E27FC236}">
                <a16:creationId xmlns:a16="http://schemas.microsoft.com/office/drawing/2014/main" id="{0AF993B6-1BC7-DD08-B706-376DED7C3B0D}"/>
              </a:ext>
            </a:extLst>
          </xdr:cNvPr>
          <xdr:cNvSpPr txBox="1"/>
        </xdr:nvSpPr>
        <xdr:spPr>
          <a:xfrm>
            <a:off x="8788400" y="11692256"/>
            <a:ext cx="819150" cy="2139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a:latin typeface="Times New Roman" panose="02020603050405020304" pitchFamily="18" charset="0"/>
                <a:cs typeface="Times New Roman" panose="02020603050405020304" pitchFamily="18" charset="0"/>
              </a:rPr>
              <a:t>change</a:t>
            </a:r>
            <a:r>
              <a:rPr lang="en-US" sz="800" baseline="0">
                <a:latin typeface="Times New Roman" panose="02020603050405020304" pitchFamily="18" charset="0"/>
                <a:cs typeface="Times New Roman" panose="02020603050405020304" pitchFamily="18" charset="0"/>
              </a:rPr>
              <a:t> value</a:t>
            </a:r>
            <a:endParaRPr lang="en-US" sz="800">
              <a:latin typeface="Times New Roman" panose="02020603050405020304" pitchFamily="18" charset="0"/>
              <a:cs typeface="Times New Roman" panose="02020603050405020304" pitchFamily="18" charset="0"/>
            </a:endParaRPr>
          </a:p>
        </xdr:txBody>
      </xdr:sp>
      <xdr:sp macro="" textlink="">
        <xdr:nvSpPr>
          <xdr:cNvPr id="119" name="Rectangle 14">
            <a:extLst>
              <a:ext uri="{FF2B5EF4-FFF2-40B4-BE49-F238E27FC236}">
                <a16:creationId xmlns:a16="http://schemas.microsoft.com/office/drawing/2014/main" id="{BD7E49EA-EF48-A504-C97C-8FD8C356E909}"/>
              </a:ext>
            </a:extLst>
          </xdr:cNvPr>
          <xdr:cNvSpPr/>
        </xdr:nvSpPr>
        <xdr:spPr>
          <a:xfrm>
            <a:off x="9791700" y="11617325"/>
            <a:ext cx="533400" cy="21272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002060"/>
                </a:solidFill>
                <a:latin typeface="Times New Roman" panose="02020603050405020304" pitchFamily="18" charset="0"/>
                <a:cs typeface="Times New Roman" panose="02020603050405020304" pitchFamily="18" charset="0"/>
              </a:rPr>
              <a:t>true</a:t>
            </a:r>
          </a:p>
        </xdr:txBody>
      </xdr:sp>
    </xdr:grpSp>
    <xdr:clientData/>
  </xdr:twoCellAnchor>
  <xdr:twoCellAnchor editAs="oneCell">
    <xdr:from>
      <xdr:col>1</xdr:col>
      <xdr:colOff>0</xdr:colOff>
      <xdr:row>141</xdr:row>
      <xdr:rowOff>0</xdr:rowOff>
    </xdr:from>
    <xdr:to>
      <xdr:col>7</xdr:col>
      <xdr:colOff>151924</xdr:colOff>
      <xdr:row>192</xdr:row>
      <xdr:rowOff>145000</xdr:rowOff>
    </xdr:to>
    <xdr:pic>
      <xdr:nvPicPr>
        <xdr:cNvPr id="120" name="Picture 1">
          <a:extLst>
            <a:ext uri="{FF2B5EF4-FFF2-40B4-BE49-F238E27FC236}">
              <a16:creationId xmlns:a16="http://schemas.microsoft.com/office/drawing/2014/main" id="{4BED1D4B-7FC3-B9B1-93DB-8B40E65C6DEF}"/>
            </a:ext>
          </a:extLst>
        </xdr:cNvPr>
        <xdr:cNvPicPr>
          <a:picLocks noChangeAspect="1"/>
        </xdr:cNvPicPr>
      </xdr:nvPicPr>
      <xdr:blipFill>
        <a:blip xmlns:r="http://schemas.openxmlformats.org/officeDocument/2006/relationships" r:embed="rId4"/>
        <a:stretch>
          <a:fillRect/>
        </a:stretch>
      </xdr:blipFill>
      <xdr:spPr>
        <a:xfrm>
          <a:off x="609600" y="22831425"/>
          <a:ext cx="3809524" cy="8400000"/>
        </a:xfrm>
        <a:prstGeom prst="rect">
          <a:avLst/>
        </a:prstGeom>
      </xdr:spPr>
    </xdr:pic>
    <xdr:clientData/>
  </xdr:twoCellAnchor>
  <xdr:twoCellAnchor editAs="oneCell">
    <xdr:from>
      <xdr:col>1</xdr:col>
      <xdr:colOff>0</xdr:colOff>
      <xdr:row>198</xdr:row>
      <xdr:rowOff>0</xdr:rowOff>
    </xdr:from>
    <xdr:to>
      <xdr:col>30</xdr:col>
      <xdr:colOff>181918</xdr:colOff>
      <xdr:row>241</xdr:row>
      <xdr:rowOff>107067</xdr:rowOff>
    </xdr:to>
    <xdr:pic>
      <xdr:nvPicPr>
        <xdr:cNvPr id="121" name="Picture 2">
          <a:extLst>
            <a:ext uri="{FF2B5EF4-FFF2-40B4-BE49-F238E27FC236}">
              <a16:creationId xmlns:a16="http://schemas.microsoft.com/office/drawing/2014/main" id="{5E196FBA-8846-238F-74D0-8F91E63339D8}"/>
            </a:ext>
          </a:extLst>
        </xdr:cNvPr>
        <xdr:cNvPicPr>
          <a:picLocks noChangeAspect="1"/>
        </xdr:cNvPicPr>
      </xdr:nvPicPr>
      <xdr:blipFill>
        <a:blip xmlns:r="http://schemas.openxmlformats.org/officeDocument/2006/relationships" r:embed="rId5"/>
        <a:stretch>
          <a:fillRect/>
        </a:stretch>
      </xdr:blipFill>
      <xdr:spPr>
        <a:xfrm>
          <a:off x="609600" y="32061150"/>
          <a:ext cx="17857143" cy="7066667"/>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30</xdr:col>
      <xdr:colOff>207314</xdr:colOff>
      <xdr:row>53</xdr:row>
      <xdr:rowOff>27600</xdr:rowOff>
    </xdr:to>
    <xdr:pic>
      <xdr:nvPicPr>
        <xdr:cNvPr id="2" name="Picture 1">
          <a:extLst>
            <a:ext uri="{FF2B5EF4-FFF2-40B4-BE49-F238E27FC236}">
              <a16:creationId xmlns:a16="http://schemas.microsoft.com/office/drawing/2014/main" id="{C475A6D2-4C63-13FA-F8DA-F6B2F0C45053}"/>
            </a:ext>
          </a:extLst>
        </xdr:cNvPr>
        <xdr:cNvPicPr>
          <a:picLocks noChangeAspect="1"/>
        </xdr:cNvPicPr>
      </xdr:nvPicPr>
      <xdr:blipFill>
        <a:blip xmlns:r="http://schemas.openxmlformats.org/officeDocument/2006/relationships" r:embed="rId1"/>
        <a:stretch>
          <a:fillRect/>
        </a:stretch>
      </xdr:blipFill>
      <xdr:spPr>
        <a:xfrm>
          <a:off x="609600" y="809625"/>
          <a:ext cx="17885714" cy="7800000"/>
        </a:xfrm>
        <a:prstGeom prst="rect">
          <a:avLst/>
        </a:prstGeom>
      </xdr:spPr>
    </xdr:pic>
    <xdr:clientData/>
  </xdr:twoCellAnchor>
  <xdr:twoCellAnchor editAs="oneCell">
    <xdr:from>
      <xdr:col>1</xdr:col>
      <xdr:colOff>0</xdr:colOff>
      <xdr:row>55</xdr:row>
      <xdr:rowOff>0</xdr:rowOff>
    </xdr:from>
    <xdr:to>
      <xdr:col>30</xdr:col>
      <xdr:colOff>102552</xdr:colOff>
      <xdr:row>103</xdr:row>
      <xdr:rowOff>8552</xdr:rowOff>
    </xdr:to>
    <xdr:pic>
      <xdr:nvPicPr>
        <xdr:cNvPr id="3" name="Picture 2">
          <a:extLst>
            <a:ext uri="{FF2B5EF4-FFF2-40B4-BE49-F238E27FC236}">
              <a16:creationId xmlns:a16="http://schemas.microsoft.com/office/drawing/2014/main" id="{F7841CBF-1386-3D99-38D7-2CCC5AA8638A}"/>
            </a:ext>
          </a:extLst>
        </xdr:cNvPr>
        <xdr:cNvPicPr>
          <a:picLocks noChangeAspect="1"/>
        </xdr:cNvPicPr>
      </xdr:nvPicPr>
      <xdr:blipFill>
        <a:blip xmlns:r="http://schemas.openxmlformats.org/officeDocument/2006/relationships" r:embed="rId2"/>
        <a:stretch>
          <a:fillRect/>
        </a:stretch>
      </xdr:blipFill>
      <xdr:spPr>
        <a:xfrm>
          <a:off x="609600" y="8905875"/>
          <a:ext cx="17780952" cy="7780952"/>
        </a:xfrm>
        <a:prstGeom prst="rect">
          <a:avLst/>
        </a:prstGeom>
      </xdr:spPr>
    </xdr:pic>
    <xdr:clientData/>
  </xdr:twoCellAnchor>
  <xdr:twoCellAnchor editAs="oneCell">
    <xdr:from>
      <xdr:col>1</xdr:col>
      <xdr:colOff>0</xdr:colOff>
      <xdr:row>106</xdr:row>
      <xdr:rowOff>0</xdr:rowOff>
    </xdr:from>
    <xdr:to>
      <xdr:col>30</xdr:col>
      <xdr:colOff>289684</xdr:colOff>
      <xdr:row>155</xdr:row>
      <xdr:rowOff>46097</xdr:rowOff>
    </xdr:to>
    <xdr:pic>
      <xdr:nvPicPr>
        <xdr:cNvPr id="4" name="Picture 3">
          <a:extLst>
            <a:ext uri="{FF2B5EF4-FFF2-40B4-BE49-F238E27FC236}">
              <a16:creationId xmlns:a16="http://schemas.microsoft.com/office/drawing/2014/main" id="{CF6BBBE5-6849-9243-2BAC-0EA52EB6A805}"/>
            </a:ext>
          </a:extLst>
        </xdr:cNvPr>
        <xdr:cNvPicPr>
          <a:picLocks noChangeAspect="1"/>
        </xdr:cNvPicPr>
      </xdr:nvPicPr>
      <xdr:blipFill>
        <a:blip xmlns:r="http://schemas.openxmlformats.org/officeDocument/2006/relationships" r:embed="rId3"/>
        <a:stretch>
          <a:fillRect/>
        </a:stretch>
      </xdr:blipFill>
      <xdr:spPr>
        <a:xfrm>
          <a:off x="605118" y="16629529"/>
          <a:ext cx="17838095" cy="7733333"/>
        </a:xfrm>
        <a:prstGeom prst="rect">
          <a:avLst/>
        </a:prstGeom>
      </xdr:spPr>
    </xdr:pic>
    <xdr:clientData/>
  </xdr:twoCellAnchor>
  <xdr:twoCellAnchor editAs="oneCell">
    <xdr:from>
      <xdr:col>1</xdr:col>
      <xdr:colOff>0</xdr:colOff>
      <xdr:row>159</xdr:row>
      <xdr:rowOff>0</xdr:rowOff>
    </xdr:from>
    <xdr:to>
      <xdr:col>30</xdr:col>
      <xdr:colOff>365875</xdr:colOff>
      <xdr:row>209</xdr:row>
      <xdr:rowOff>3501</xdr:rowOff>
    </xdr:to>
    <xdr:pic>
      <xdr:nvPicPr>
        <xdr:cNvPr id="5" name="Picture 4">
          <a:extLst>
            <a:ext uri="{FF2B5EF4-FFF2-40B4-BE49-F238E27FC236}">
              <a16:creationId xmlns:a16="http://schemas.microsoft.com/office/drawing/2014/main" id="{75558D08-F787-E235-EF1C-A655BB7C122A}"/>
            </a:ext>
          </a:extLst>
        </xdr:cNvPr>
        <xdr:cNvPicPr>
          <a:picLocks noChangeAspect="1"/>
        </xdr:cNvPicPr>
      </xdr:nvPicPr>
      <xdr:blipFill>
        <a:blip xmlns:r="http://schemas.openxmlformats.org/officeDocument/2006/relationships" r:embed="rId4"/>
        <a:stretch>
          <a:fillRect/>
        </a:stretch>
      </xdr:blipFill>
      <xdr:spPr>
        <a:xfrm>
          <a:off x="605118" y="24944294"/>
          <a:ext cx="17914286" cy="784761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1104900</xdr:colOff>
      <xdr:row>22</xdr:row>
      <xdr:rowOff>57150</xdr:rowOff>
    </xdr:from>
    <xdr:to>
      <xdr:col>20</xdr:col>
      <xdr:colOff>123825</xdr:colOff>
      <xdr:row>45</xdr:row>
      <xdr:rowOff>1612</xdr:rowOff>
    </xdr:to>
    <xdr:pic>
      <xdr:nvPicPr>
        <xdr:cNvPr id="2" name="Picture 1">
          <a:extLst>
            <a:ext uri="{FF2B5EF4-FFF2-40B4-BE49-F238E27FC236}">
              <a16:creationId xmlns:a16="http://schemas.microsoft.com/office/drawing/2014/main" id="{0CEA93E4-7942-462C-BFEC-023F10D55E16}"/>
            </a:ext>
          </a:extLst>
        </xdr:cNvPr>
        <xdr:cNvPicPr>
          <a:picLocks noChangeAspect="1"/>
        </xdr:cNvPicPr>
      </xdr:nvPicPr>
      <xdr:blipFill>
        <a:blip xmlns:r="http://schemas.openxmlformats.org/officeDocument/2006/relationships" r:embed="rId1"/>
        <a:stretch>
          <a:fillRect/>
        </a:stretch>
      </xdr:blipFill>
      <xdr:spPr>
        <a:xfrm>
          <a:off x="8477250" y="3619500"/>
          <a:ext cx="10620375" cy="3668737"/>
        </a:xfrm>
        <a:prstGeom prst="rect">
          <a:avLst/>
        </a:prstGeom>
      </xdr:spPr>
    </xdr:pic>
    <xdr:clientData/>
  </xdr:twoCellAnchor>
  <xdr:twoCellAnchor editAs="oneCell">
    <xdr:from>
      <xdr:col>1</xdr:col>
      <xdr:colOff>85725</xdr:colOff>
      <xdr:row>19</xdr:row>
      <xdr:rowOff>123825</xdr:rowOff>
    </xdr:from>
    <xdr:to>
      <xdr:col>9</xdr:col>
      <xdr:colOff>3175</xdr:colOff>
      <xdr:row>113</xdr:row>
      <xdr:rowOff>136525</xdr:rowOff>
    </xdr:to>
    <xdr:pic>
      <xdr:nvPicPr>
        <xdr:cNvPr id="7" name="Picture 1">
          <a:extLst>
            <a:ext uri="{FF2B5EF4-FFF2-40B4-BE49-F238E27FC236}">
              <a16:creationId xmlns:a16="http://schemas.microsoft.com/office/drawing/2014/main" id="{96BB3731-DC65-4F62-9194-32A9A21575F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95325" y="3200400"/>
          <a:ext cx="6902450" cy="15236825"/>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1075609</xdr:colOff>
      <xdr:row>45</xdr:row>
      <xdr:rowOff>152401</xdr:rowOff>
    </xdr:from>
    <xdr:to>
      <xdr:col>16</xdr:col>
      <xdr:colOff>464960</xdr:colOff>
      <xdr:row>79</xdr:row>
      <xdr:rowOff>8856</xdr:rowOff>
    </xdr:to>
    <xdr:pic>
      <xdr:nvPicPr>
        <xdr:cNvPr id="6" name="Picture 3">
          <a:extLst>
            <a:ext uri="{FF2B5EF4-FFF2-40B4-BE49-F238E27FC236}">
              <a16:creationId xmlns:a16="http://schemas.microsoft.com/office/drawing/2014/main" id="{02995F14-509C-F0AF-0C9C-F1872D2460D2}"/>
            </a:ext>
          </a:extLst>
        </xdr:cNvPr>
        <xdr:cNvPicPr>
          <a:picLocks noChangeAspect="1"/>
        </xdr:cNvPicPr>
      </xdr:nvPicPr>
      <xdr:blipFill>
        <a:blip xmlns:r="http://schemas.openxmlformats.org/officeDocument/2006/relationships" r:embed="rId3"/>
        <a:stretch>
          <a:fillRect/>
        </a:stretch>
      </xdr:blipFill>
      <xdr:spPr>
        <a:xfrm>
          <a:off x="8714659" y="7439026"/>
          <a:ext cx="8885776" cy="5361905"/>
        </a:xfrm>
        <a:prstGeom prst="rect">
          <a:avLst/>
        </a:prstGeom>
      </xdr:spPr>
    </xdr:pic>
    <xdr:clientData/>
  </xdr:twoCellAnchor>
  <xdr:twoCellAnchor editAs="oneCell">
    <xdr:from>
      <xdr:col>9</xdr:col>
      <xdr:colOff>990600</xdr:colOff>
      <xdr:row>77</xdr:row>
      <xdr:rowOff>114300</xdr:rowOff>
    </xdr:from>
    <xdr:to>
      <xdr:col>14</xdr:col>
      <xdr:colOff>189627</xdr:colOff>
      <xdr:row>94</xdr:row>
      <xdr:rowOff>9194</xdr:rowOff>
    </xdr:to>
    <xdr:pic>
      <xdr:nvPicPr>
        <xdr:cNvPr id="5" name="Picture 4">
          <a:extLst>
            <a:ext uri="{FF2B5EF4-FFF2-40B4-BE49-F238E27FC236}">
              <a16:creationId xmlns:a16="http://schemas.microsoft.com/office/drawing/2014/main" id="{21164B0C-5800-B6E2-EEF5-10DD8F1FDAF1}"/>
            </a:ext>
          </a:extLst>
        </xdr:cNvPr>
        <xdr:cNvPicPr>
          <a:picLocks noChangeAspect="1"/>
        </xdr:cNvPicPr>
      </xdr:nvPicPr>
      <xdr:blipFill>
        <a:blip xmlns:r="http://schemas.openxmlformats.org/officeDocument/2006/relationships" r:embed="rId4"/>
        <a:stretch>
          <a:fillRect/>
        </a:stretch>
      </xdr:blipFill>
      <xdr:spPr>
        <a:xfrm>
          <a:off x="8620125" y="12582525"/>
          <a:ext cx="6980952" cy="2647619"/>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38100</xdr:colOff>
      <xdr:row>53</xdr:row>
      <xdr:rowOff>123825</xdr:rowOff>
    </xdr:from>
    <xdr:to>
      <xdr:col>23</xdr:col>
      <xdr:colOff>303090</xdr:colOff>
      <xdr:row>93</xdr:row>
      <xdr:rowOff>37301</xdr:rowOff>
    </xdr:to>
    <xdr:pic>
      <xdr:nvPicPr>
        <xdr:cNvPr id="2" name="Picture 1">
          <a:extLst>
            <a:ext uri="{FF2B5EF4-FFF2-40B4-BE49-F238E27FC236}">
              <a16:creationId xmlns:a16="http://schemas.microsoft.com/office/drawing/2014/main" id="{A2240496-8B76-98ED-CE62-BA240D198962}"/>
            </a:ext>
          </a:extLst>
        </xdr:cNvPr>
        <xdr:cNvPicPr>
          <a:picLocks noChangeAspect="1"/>
        </xdr:cNvPicPr>
      </xdr:nvPicPr>
      <xdr:blipFill>
        <a:blip xmlns:r="http://schemas.openxmlformats.org/officeDocument/2006/relationships" r:embed="rId1"/>
        <a:stretch>
          <a:fillRect/>
        </a:stretch>
      </xdr:blipFill>
      <xdr:spPr>
        <a:xfrm>
          <a:off x="647700" y="8705850"/>
          <a:ext cx="13676190" cy="6390476"/>
        </a:xfrm>
        <a:prstGeom prst="rect">
          <a:avLst/>
        </a:prstGeom>
      </xdr:spPr>
    </xdr:pic>
    <xdr:clientData/>
  </xdr:twoCellAnchor>
  <xdr:twoCellAnchor editAs="oneCell">
    <xdr:from>
      <xdr:col>1</xdr:col>
      <xdr:colOff>95250</xdr:colOff>
      <xdr:row>97</xdr:row>
      <xdr:rowOff>123825</xdr:rowOff>
    </xdr:from>
    <xdr:to>
      <xdr:col>23</xdr:col>
      <xdr:colOff>303097</xdr:colOff>
      <xdr:row>142</xdr:row>
      <xdr:rowOff>65771</xdr:rowOff>
    </xdr:to>
    <xdr:pic>
      <xdr:nvPicPr>
        <xdr:cNvPr id="3" name="Picture 2">
          <a:extLst>
            <a:ext uri="{FF2B5EF4-FFF2-40B4-BE49-F238E27FC236}">
              <a16:creationId xmlns:a16="http://schemas.microsoft.com/office/drawing/2014/main" id="{1B092A9F-5E29-0E2F-436E-40A1B62AFB7E}"/>
            </a:ext>
          </a:extLst>
        </xdr:cNvPr>
        <xdr:cNvPicPr>
          <a:picLocks noChangeAspect="1"/>
        </xdr:cNvPicPr>
      </xdr:nvPicPr>
      <xdr:blipFill>
        <a:blip xmlns:r="http://schemas.openxmlformats.org/officeDocument/2006/relationships" r:embed="rId2"/>
        <a:stretch>
          <a:fillRect/>
        </a:stretch>
      </xdr:blipFill>
      <xdr:spPr>
        <a:xfrm>
          <a:off x="704850" y="15830550"/>
          <a:ext cx="13619047" cy="7228571"/>
        </a:xfrm>
        <a:prstGeom prst="rect">
          <a:avLst/>
        </a:prstGeom>
      </xdr:spPr>
    </xdr:pic>
    <xdr:clientData/>
  </xdr:twoCellAnchor>
  <xdr:twoCellAnchor editAs="oneCell">
    <xdr:from>
      <xdr:col>0</xdr:col>
      <xdr:colOff>600075</xdr:colOff>
      <xdr:row>145</xdr:row>
      <xdr:rowOff>89456</xdr:rowOff>
    </xdr:from>
    <xdr:to>
      <xdr:col>27</xdr:col>
      <xdr:colOff>540682</xdr:colOff>
      <xdr:row>188</xdr:row>
      <xdr:rowOff>151439</xdr:rowOff>
    </xdr:to>
    <xdr:pic>
      <xdr:nvPicPr>
        <xdr:cNvPr id="4" name="Picture 3">
          <a:extLst>
            <a:ext uri="{FF2B5EF4-FFF2-40B4-BE49-F238E27FC236}">
              <a16:creationId xmlns:a16="http://schemas.microsoft.com/office/drawing/2014/main" id="{A72AC34F-A9D7-D835-CD63-AA42A2AA65A5}"/>
            </a:ext>
          </a:extLst>
        </xdr:cNvPr>
        <xdr:cNvPicPr>
          <a:picLocks noChangeAspect="1"/>
        </xdr:cNvPicPr>
      </xdr:nvPicPr>
      <xdr:blipFill>
        <a:blip xmlns:r="http://schemas.openxmlformats.org/officeDocument/2006/relationships" r:embed="rId3"/>
        <a:stretch>
          <a:fillRect/>
        </a:stretch>
      </xdr:blipFill>
      <xdr:spPr>
        <a:xfrm>
          <a:off x="600075" y="23568581"/>
          <a:ext cx="16399807" cy="7024758"/>
        </a:xfrm>
        <a:prstGeom prst="rect">
          <a:avLst/>
        </a:prstGeom>
      </xdr:spPr>
    </xdr:pic>
    <xdr:clientData/>
  </xdr:twoCellAnchor>
  <xdr:twoCellAnchor editAs="oneCell">
    <xdr:from>
      <xdr:col>1</xdr:col>
      <xdr:colOff>0</xdr:colOff>
      <xdr:row>4</xdr:row>
      <xdr:rowOff>0</xdr:rowOff>
    </xdr:from>
    <xdr:to>
      <xdr:col>24</xdr:col>
      <xdr:colOff>293486</xdr:colOff>
      <xdr:row>52</xdr:row>
      <xdr:rowOff>160933</xdr:rowOff>
    </xdr:to>
    <xdr:pic>
      <xdr:nvPicPr>
        <xdr:cNvPr id="5" name="Picture 4">
          <a:extLst>
            <a:ext uri="{FF2B5EF4-FFF2-40B4-BE49-F238E27FC236}">
              <a16:creationId xmlns:a16="http://schemas.microsoft.com/office/drawing/2014/main" id="{92513086-527B-0E3C-262C-0694786B3EA2}"/>
            </a:ext>
          </a:extLst>
        </xdr:cNvPr>
        <xdr:cNvPicPr>
          <a:picLocks noChangeAspect="1"/>
        </xdr:cNvPicPr>
      </xdr:nvPicPr>
      <xdr:blipFill>
        <a:blip xmlns:r="http://schemas.openxmlformats.org/officeDocument/2006/relationships" r:embed="rId4"/>
        <a:stretch>
          <a:fillRect/>
        </a:stretch>
      </xdr:blipFill>
      <xdr:spPr>
        <a:xfrm>
          <a:off x="609600" y="647700"/>
          <a:ext cx="14314286" cy="7933333"/>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7</xdr:col>
      <xdr:colOff>285257</xdr:colOff>
      <xdr:row>52</xdr:row>
      <xdr:rowOff>132362</xdr:rowOff>
    </xdr:to>
    <xdr:pic>
      <xdr:nvPicPr>
        <xdr:cNvPr id="4" name="Picture 3">
          <a:extLst>
            <a:ext uri="{FF2B5EF4-FFF2-40B4-BE49-F238E27FC236}">
              <a16:creationId xmlns:a16="http://schemas.microsoft.com/office/drawing/2014/main" id="{A22518CD-A172-F4CA-3D96-7B41F58092AF}"/>
            </a:ext>
          </a:extLst>
        </xdr:cNvPr>
        <xdr:cNvPicPr>
          <a:picLocks noChangeAspect="1"/>
        </xdr:cNvPicPr>
      </xdr:nvPicPr>
      <xdr:blipFill>
        <a:blip xmlns:r="http://schemas.openxmlformats.org/officeDocument/2006/relationships" r:embed="rId1"/>
        <a:stretch>
          <a:fillRect/>
        </a:stretch>
      </xdr:blipFill>
      <xdr:spPr>
        <a:xfrm>
          <a:off x="609600" y="647700"/>
          <a:ext cx="3942857" cy="7904762"/>
        </a:xfrm>
        <a:prstGeom prst="rect">
          <a:avLst/>
        </a:prstGeom>
      </xdr:spPr>
    </xdr:pic>
    <xdr:clientData/>
  </xdr:twoCellAnchor>
  <xdr:twoCellAnchor editAs="oneCell">
    <xdr:from>
      <xdr:col>1</xdr:col>
      <xdr:colOff>0</xdr:colOff>
      <xdr:row>55</xdr:row>
      <xdr:rowOff>0</xdr:rowOff>
    </xdr:from>
    <xdr:to>
      <xdr:col>23</xdr:col>
      <xdr:colOff>207847</xdr:colOff>
      <xdr:row>101</xdr:row>
      <xdr:rowOff>18117</xdr:rowOff>
    </xdr:to>
    <xdr:pic>
      <xdr:nvPicPr>
        <xdr:cNvPr id="5" name="Picture 4">
          <a:extLst>
            <a:ext uri="{FF2B5EF4-FFF2-40B4-BE49-F238E27FC236}">
              <a16:creationId xmlns:a16="http://schemas.microsoft.com/office/drawing/2014/main" id="{5E9BFE1A-126D-6889-3639-70C698AC59E5}"/>
            </a:ext>
          </a:extLst>
        </xdr:cNvPr>
        <xdr:cNvPicPr>
          <a:picLocks noChangeAspect="1"/>
        </xdr:cNvPicPr>
      </xdr:nvPicPr>
      <xdr:blipFill>
        <a:blip xmlns:r="http://schemas.openxmlformats.org/officeDocument/2006/relationships" r:embed="rId2"/>
        <a:stretch>
          <a:fillRect/>
        </a:stretch>
      </xdr:blipFill>
      <xdr:spPr>
        <a:xfrm>
          <a:off x="609600" y="8905875"/>
          <a:ext cx="13619047" cy="7466667"/>
        </a:xfrm>
        <a:prstGeom prst="rect">
          <a:avLst/>
        </a:prstGeom>
      </xdr:spPr>
    </xdr:pic>
    <xdr:clientData/>
  </xdr:twoCellAnchor>
  <xdr:twoCellAnchor editAs="oneCell">
    <xdr:from>
      <xdr:col>1</xdr:col>
      <xdr:colOff>0</xdr:colOff>
      <xdr:row>105</xdr:row>
      <xdr:rowOff>0</xdr:rowOff>
    </xdr:from>
    <xdr:to>
      <xdr:col>23</xdr:col>
      <xdr:colOff>160228</xdr:colOff>
      <xdr:row>148</xdr:row>
      <xdr:rowOff>27701</xdr:rowOff>
    </xdr:to>
    <xdr:pic>
      <xdr:nvPicPr>
        <xdr:cNvPr id="6" name="Picture 5">
          <a:extLst>
            <a:ext uri="{FF2B5EF4-FFF2-40B4-BE49-F238E27FC236}">
              <a16:creationId xmlns:a16="http://schemas.microsoft.com/office/drawing/2014/main" id="{3A33E7F4-E764-D73F-221D-561D43945E20}"/>
            </a:ext>
          </a:extLst>
        </xdr:cNvPr>
        <xdr:cNvPicPr>
          <a:picLocks noChangeAspect="1"/>
        </xdr:cNvPicPr>
      </xdr:nvPicPr>
      <xdr:blipFill>
        <a:blip xmlns:r="http://schemas.openxmlformats.org/officeDocument/2006/relationships" r:embed="rId3"/>
        <a:stretch>
          <a:fillRect/>
        </a:stretch>
      </xdr:blipFill>
      <xdr:spPr>
        <a:xfrm>
          <a:off x="609600" y="17002125"/>
          <a:ext cx="13571428" cy="6990476"/>
        </a:xfrm>
        <a:prstGeom prst="rect">
          <a:avLst/>
        </a:prstGeom>
      </xdr:spPr>
    </xdr:pic>
    <xdr:clientData/>
  </xdr:twoCellAnchor>
  <xdr:twoCellAnchor editAs="oneCell">
    <xdr:from>
      <xdr:col>1</xdr:col>
      <xdr:colOff>0</xdr:colOff>
      <xdr:row>152</xdr:row>
      <xdr:rowOff>0</xdr:rowOff>
    </xdr:from>
    <xdr:to>
      <xdr:col>23</xdr:col>
      <xdr:colOff>303086</xdr:colOff>
      <xdr:row>196</xdr:row>
      <xdr:rowOff>75300</xdr:rowOff>
    </xdr:to>
    <xdr:pic>
      <xdr:nvPicPr>
        <xdr:cNvPr id="7" name="Picture 6">
          <a:extLst>
            <a:ext uri="{FF2B5EF4-FFF2-40B4-BE49-F238E27FC236}">
              <a16:creationId xmlns:a16="http://schemas.microsoft.com/office/drawing/2014/main" id="{07751153-604A-94E5-2B55-EEE83346F30A}"/>
            </a:ext>
          </a:extLst>
        </xdr:cNvPr>
        <xdr:cNvPicPr>
          <a:picLocks noChangeAspect="1"/>
        </xdr:cNvPicPr>
      </xdr:nvPicPr>
      <xdr:blipFill>
        <a:blip xmlns:r="http://schemas.openxmlformats.org/officeDocument/2006/relationships" r:embed="rId4"/>
        <a:stretch>
          <a:fillRect/>
        </a:stretch>
      </xdr:blipFill>
      <xdr:spPr>
        <a:xfrm>
          <a:off x="609600" y="24612600"/>
          <a:ext cx="13714286" cy="7200000"/>
        </a:xfrm>
        <a:prstGeom prst="rect">
          <a:avLst/>
        </a:prstGeom>
      </xdr:spPr>
    </xdr:pic>
    <xdr:clientData/>
  </xdr:twoCellAnchor>
  <xdr:twoCellAnchor editAs="oneCell">
    <xdr:from>
      <xdr:col>1</xdr:col>
      <xdr:colOff>0</xdr:colOff>
      <xdr:row>201</xdr:row>
      <xdr:rowOff>0</xdr:rowOff>
    </xdr:from>
    <xdr:to>
      <xdr:col>23</xdr:col>
      <xdr:colOff>264990</xdr:colOff>
      <xdr:row>248</xdr:row>
      <xdr:rowOff>8573</xdr:rowOff>
    </xdr:to>
    <xdr:pic>
      <xdr:nvPicPr>
        <xdr:cNvPr id="8" name="Picture 7">
          <a:extLst>
            <a:ext uri="{FF2B5EF4-FFF2-40B4-BE49-F238E27FC236}">
              <a16:creationId xmlns:a16="http://schemas.microsoft.com/office/drawing/2014/main" id="{FCF1AEB1-E4D7-347B-3545-AC4B120AB6AF}"/>
            </a:ext>
          </a:extLst>
        </xdr:cNvPr>
        <xdr:cNvPicPr>
          <a:picLocks noChangeAspect="1"/>
        </xdr:cNvPicPr>
      </xdr:nvPicPr>
      <xdr:blipFill>
        <a:blip xmlns:r="http://schemas.openxmlformats.org/officeDocument/2006/relationships" r:embed="rId5"/>
        <a:stretch>
          <a:fillRect/>
        </a:stretch>
      </xdr:blipFill>
      <xdr:spPr>
        <a:xfrm>
          <a:off x="609600" y="32546925"/>
          <a:ext cx="13676190" cy="7619048"/>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30</xdr:col>
      <xdr:colOff>169219</xdr:colOff>
      <xdr:row>53</xdr:row>
      <xdr:rowOff>151409</xdr:rowOff>
    </xdr:to>
    <xdr:pic>
      <xdr:nvPicPr>
        <xdr:cNvPr id="2" name="Picture 1">
          <a:extLst>
            <a:ext uri="{FF2B5EF4-FFF2-40B4-BE49-F238E27FC236}">
              <a16:creationId xmlns:a16="http://schemas.microsoft.com/office/drawing/2014/main" id="{12C6A258-9055-A81A-8896-D6980CDCF825}"/>
            </a:ext>
          </a:extLst>
        </xdr:cNvPr>
        <xdr:cNvPicPr>
          <a:picLocks noChangeAspect="1"/>
        </xdr:cNvPicPr>
      </xdr:nvPicPr>
      <xdr:blipFill>
        <a:blip xmlns:r="http://schemas.openxmlformats.org/officeDocument/2006/relationships" r:embed="rId1"/>
        <a:stretch>
          <a:fillRect/>
        </a:stretch>
      </xdr:blipFill>
      <xdr:spPr>
        <a:xfrm>
          <a:off x="609600" y="809625"/>
          <a:ext cx="17847619" cy="7923809"/>
        </a:xfrm>
        <a:prstGeom prst="rect">
          <a:avLst/>
        </a:prstGeom>
      </xdr:spPr>
    </xdr:pic>
    <xdr:clientData/>
  </xdr:twoCellAnchor>
  <xdr:twoCellAnchor editAs="oneCell">
    <xdr:from>
      <xdr:col>1</xdr:col>
      <xdr:colOff>0</xdr:colOff>
      <xdr:row>56</xdr:row>
      <xdr:rowOff>0</xdr:rowOff>
    </xdr:from>
    <xdr:to>
      <xdr:col>30</xdr:col>
      <xdr:colOff>216838</xdr:colOff>
      <xdr:row>102</xdr:row>
      <xdr:rowOff>65736</xdr:rowOff>
    </xdr:to>
    <xdr:pic>
      <xdr:nvPicPr>
        <xdr:cNvPr id="3" name="Picture 2">
          <a:extLst>
            <a:ext uri="{FF2B5EF4-FFF2-40B4-BE49-F238E27FC236}">
              <a16:creationId xmlns:a16="http://schemas.microsoft.com/office/drawing/2014/main" id="{99ABCB6E-574B-619B-2A82-5EDF9C1E9501}"/>
            </a:ext>
          </a:extLst>
        </xdr:cNvPr>
        <xdr:cNvPicPr>
          <a:picLocks noChangeAspect="1"/>
        </xdr:cNvPicPr>
      </xdr:nvPicPr>
      <xdr:blipFill>
        <a:blip xmlns:r="http://schemas.openxmlformats.org/officeDocument/2006/relationships" r:embed="rId2"/>
        <a:stretch>
          <a:fillRect/>
        </a:stretch>
      </xdr:blipFill>
      <xdr:spPr>
        <a:xfrm>
          <a:off x="609600" y="9067800"/>
          <a:ext cx="17895238" cy="7514286"/>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1</xdr:col>
      <xdr:colOff>0</xdr:colOff>
      <xdr:row>59</xdr:row>
      <xdr:rowOff>0</xdr:rowOff>
    </xdr:from>
    <xdr:to>
      <xdr:col>24</xdr:col>
      <xdr:colOff>161925</xdr:colOff>
      <xdr:row>129</xdr:row>
      <xdr:rowOff>38100</xdr:rowOff>
    </xdr:to>
    <xdr:pic>
      <xdr:nvPicPr>
        <xdr:cNvPr id="3" name="Picture 2">
          <a:extLst>
            <a:ext uri="{FF2B5EF4-FFF2-40B4-BE49-F238E27FC236}">
              <a16:creationId xmlns:a16="http://schemas.microsoft.com/office/drawing/2014/main" id="{BA1A8AF5-D764-68D6-FB95-E11C43B6FBE3}"/>
            </a:ext>
          </a:extLst>
        </xdr:cNvPr>
        <xdr:cNvPicPr>
          <a:picLocks noChangeAspect="1"/>
        </xdr:cNvPicPr>
      </xdr:nvPicPr>
      <xdr:blipFill>
        <a:blip xmlns:r="http://schemas.openxmlformats.org/officeDocument/2006/relationships" r:embed="rId1"/>
        <a:stretch>
          <a:fillRect/>
        </a:stretch>
      </xdr:blipFill>
      <xdr:spPr>
        <a:xfrm>
          <a:off x="609600" y="9553575"/>
          <a:ext cx="14182725" cy="11372850"/>
        </a:xfrm>
        <a:prstGeom prst="rect">
          <a:avLst/>
        </a:prstGeom>
      </xdr:spPr>
    </xdr:pic>
    <xdr:clientData/>
  </xdr:twoCellAnchor>
  <xdr:twoCellAnchor editAs="oneCell">
    <xdr:from>
      <xdr:col>1</xdr:col>
      <xdr:colOff>0</xdr:colOff>
      <xdr:row>133</xdr:row>
      <xdr:rowOff>0</xdr:rowOff>
    </xdr:from>
    <xdr:to>
      <xdr:col>24</xdr:col>
      <xdr:colOff>161925</xdr:colOff>
      <xdr:row>190</xdr:row>
      <xdr:rowOff>38100</xdr:rowOff>
    </xdr:to>
    <xdr:pic>
      <xdr:nvPicPr>
        <xdr:cNvPr id="4" name="Picture 3">
          <a:extLst>
            <a:ext uri="{FF2B5EF4-FFF2-40B4-BE49-F238E27FC236}">
              <a16:creationId xmlns:a16="http://schemas.microsoft.com/office/drawing/2014/main" id="{85F991C9-5E1B-EA99-EAFB-09AD89A7F0FC}"/>
            </a:ext>
          </a:extLst>
        </xdr:cNvPr>
        <xdr:cNvPicPr>
          <a:picLocks noChangeAspect="1"/>
        </xdr:cNvPicPr>
      </xdr:nvPicPr>
      <xdr:blipFill>
        <a:blip xmlns:r="http://schemas.openxmlformats.org/officeDocument/2006/relationships" r:embed="rId2"/>
        <a:stretch>
          <a:fillRect/>
        </a:stretch>
      </xdr:blipFill>
      <xdr:spPr>
        <a:xfrm>
          <a:off x="609600" y="21536025"/>
          <a:ext cx="14182725" cy="9267825"/>
        </a:xfrm>
        <a:prstGeom prst="rect">
          <a:avLst/>
        </a:prstGeom>
      </xdr:spPr>
    </xdr:pic>
    <xdr:clientData/>
  </xdr:twoCellAnchor>
  <xdr:twoCellAnchor editAs="oneCell">
    <xdr:from>
      <xdr:col>1</xdr:col>
      <xdr:colOff>0</xdr:colOff>
      <xdr:row>193</xdr:row>
      <xdr:rowOff>0</xdr:rowOff>
    </xdr:from>
    <xdr:to>
      <xdr:col>24</xdr:col>
      <xdr:colOff>161925</xdr:colOff>
      <xdr:row>250</xdr:row>
      <xdr:rowOff>38100</xdr:rowOff>
    </xdr:to>
    <xdr:pic>
      <xdr:nvPicPr>
        <xdr:cNvPr id="5" name="Picture 4">
          <a:extLst>
            <a:ext uri="{FF2B5EF4-FFF2-40B4-BE49-F238E27FC236}">
              <a16:creationId xmlns:a16="http://schemas.microsoft.com/office/drawing/2014/main" id="{216FB01F-AC83-7346-43BA-7EDDE0B13CAA}"/>
            </a:ext>
          </a:extLst>
        </xdr:cNvPr>
        <xdr:cNvPicPr>
          <a:picLocks noChangeAspect="1"/>
        </xdr:cNvPicPr>
      </xdr:nvPicPr>
      <xdr:blipFill>
        <a:blip xmlns:r="http://schemas.openxmlformats.org/officeDocument/2006/relationships" r:embed="rId3"/>
        <a:stretch>
          <a:fillRect/>
        </a:stretch>
      </xdr:blipFill>
      <xdr:spPr>
        <a:xfrm>
          <a:off x="609600" y="31251525"/>
          <a:ext cx="14182725" cy="9267825"/>
        </a:xfrm>
        <a:prstGeom prst="rect">
          <a:avLst/>
        </a:prstGeom>
      </xdr:spPr>
    </xdr:pic>
    <xdr:clientData/>
  </xdr:twoCellAnchor>
  <xdr:twoCellAnchor>
    <xdr:from>
      <xdr:col>1</xdr:col>
      <xdr:colOff>0</xdr:colOff>
      <xdr:row>4</xdr:row>
      <xdr:rowOff>0</xdr:rowOff>
    </xdr:from>
    <xdr:to>
      <xdr:col>33</xdr:col>
      <xdr:colOff>550550</xdr:colOff>
      <xdr:row>56</xdr:row>
      <xdr:rowOff>5540</xdr:rowOff>
    </xdr:to>
    <xdr:grpSp>
      <xdr:nvGrpSpPr>
        <xdr:cNvPr id="8" name="Group 7">
          <a:extLst>
            <a:ext uri="{FF2B5EF4-FFF2-40B4-BE49-F238E27FC236}">
              <a16:creationId xmlns:a16="http://schemas.microsoft.com/office/drawing/2014/main" id="{D7AD0C66-75F1-439F-1F85-ED13298A8FAD}"/>
            </a:ext>
          </a:extLst>
        </xdr:cNvPr>
        <xdr:cNvGrpSpPr/>
      </xdr:nvGrpSpPr>
      <xdr:grpSpPr>
        <a:xfrm>
          <a:off x="609600" y="670560"/>
          <a:ext cx="20057750" cy="8722820"/>
          <a:chOff x="609600" y="647700"/>
          <a:chExt cx="20057750" cy="8425640"/>
        </a:xfrm>
      </xdr:grpSpPr>
      <xdr:pic>
        <xdr:nvPicPr>
          <xdr:cNvPr id="2" name="Picture 1">
            <a:extLst>
              <a:ext uri="{FF2B5EF4-FFF2-40B4-BE49-F238E27FC236}">
                <a16:creationId xmlns:a16="http://schemas.microsoft.com/office/drawing/2014/main" id="{30023BE6-FB38-20BA-BA43-7FD08F6B2C8D}"/>
              </a:ext>
            </a:extLst>
          </xdr:cNvPr>
          <xdr:cNvPicPr>
            <a:picLocks noChangeAspect="1"/>
          </xdr:cNvPicPr>
        </xdr:nvPicPr>
        <xdr:blipFill>
          <a:blip xmlns:r="http://schemas.openxmlformats.org/officeDocument/2006/relationships" r:embed="rId4"/>
          <a:stretch>
            <a:fillRect/>
          </a:stretch>
        </xdr:blipFill>
        <xdr:spPr>
          <a:xfrm>
            <a:off x="609600" y="647700"/>
            <a:ext cx="4276725" cy="8425640"/>
          </a:xfrm>
          <a:prstGeom prst="rect">
            <a:avLst/>
          </a:prstGeom>
        </xdr:spPr>
      </xdr:pic>
      <xdr:pic>
        <xdr:nvPicPr>
          <xdr:cNvPr id="6" name="Picture 5">
            <a:extLst>
              <a:ext uri="{FF2B5EF4-FFF2-40B4-BE49-F238E27FC236}">
                <a16:creationId xmlns:a16="http://schemas.microsoft.com/office/drawing/2014/main" id="{0925B85F-CAE3-CA3B-6670-0E56DF15E775}"/>
              </a:ext>
            </a:extLst>
          </xdr:cNvPr>
          <xdr:cNvPicPr>
            <a:picLocks noChangeAspect="1"/>
          </xdr:cNvPicPr>
        </xdr:nvPicPr>
        <xdr:blipFill>
          <a:blip xmlns:r="http://schemas.openxmlformats.org/officeDocument/2006/relationships" r:embed="rId5"/>
          <a:stretch>
            <a:fillRect/>
          </a:stretch>
        </xdr:blipFill>
        <xdr:spPr>
          <a:xfrm>
            <a:off x="5467350" y="914400"/>
            <a:ext cx="15200000" cy="7419048"/>
          </a:xfrm>
          <a:prstGeom prst="rect">
            <a:avLst/>
          </a:prstGeom>
        </xdr:spPr>
      </xdr:pic>
      <xdr:sp macro="" textlink="">
        <xdr:nvSpPr>
          <xdr:cNvPr id="7" name="Rectangle 6">
            <a:extLst>
              <a:ext uri="{FF2B5EF4-FFF2-40B4-BE49-F238E27FC236}">
                <a16:creationId xmlns:a16="http://schemas.microsoft.com/office/drawing/2014/main" id="{50C735B6-9BF6-D690-5581-61388A30C824}"/>
              </a:ext>
            </a:extLst>
          </xdr:cNvPr>
          <xdr:cNvSpPr/>
        </xdr:nvSpPr>
        <xdr:spPr>
          <a:xfrm>
            <a:off x="828675" y="6296025"/>
            <a:ext cx="1228725" cy="790575"/>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wsDr>
</file>

<file path=xl/drawings/drawing44.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30</xdr:col>
      <xdr:colOff>245409</xdr:colOff>
      <xdr:row>52</xdr:row>
      <xdr:rowOff>27640</xdr:rowOff>
    </xdr:to>
    <xdr:pic>
      <xdr:nvPicPr>
        <xdr:cNvPr id="2" name="Picture 1">
          <a:extLst>
            <a:ext uri="{FF2B5EF4-FFF2-40B4-BE49-F238E27FC236}">
              <a16:creationId xmlns:a16="http://schemas.microsoft.com/office/drawing/2014/main" id="{B4F696B3-9885-BD43-AA39-691B17069A81}"/>
            </a:ext>
          </a:extLst>
        </xdr:cNvPr>
        <xdr:cNvPicPr>
          <a:picLocks noChangeAspect="1"/>
        </xdr:cNvPicPr>
      </xdr:nvPicPr>
      <xdr:blipFill>
        <a:blip xmlns:r="http://schemas.openxmlformats.org/officeDocument/2006/relationships" r:embed="rId1"/>
        <a:stretch>
          <a:fillRect/>
        </a:stretch>
      </xdr:blipFill>
      <xdr:spPr>
        <a:xfrm>
          <a:off x="609600" y="971550"/>
          <a:ext cx="17923809" cy="7476190"/>
        </a:xfrm>
        <a:prstGeom prst="rect">
          <a:avLst/>
        </a:prstGeom>
      </xdr:spPr>
    </xdr:pic>
    <xdr:clientData/>
  </xdr:twoCellAnchor>
  <xdr:twoCellAnchor editAs="oneCell">
    <xdr:from>
      <xdr:col>1</xdr:col>
      <xdr:colOff>0</xdr:colOff>
      <xdr:row>56</xdr:row>
      <xdr:rowOff>0</xdr:rowOff>
    </xdr:from>
    <xdr:to>
      <xdr:col>30</xdr:col>
      <xdr:colOff>216838</xdr:colOff>
      <xdr:row>103</xdr:row>
      <xdr:rowOff>65715</xdr:rowOff>
    </xdr:to>
    <xdr:pic>
      <xdr:nvPicPr>
        <xdr:cNvPr id="3" name="Picture 2">
          <a:extLst>
            <a:ext uri="{FF2B5EF4-FFF2-40B4-BE49-F238E27FC236}">
              <a16:creationId xmlns:a16="http://schemas.microsoft.com/office/drawing/2014/main" id="{EFC725F5-EBA5-8A14-E03F-8089F8E3CF25}"/>
            </a:ext>
          </a:extLst>
        </xdr:cNvPr>
        <xdr:cNvPicPr>
          <a:picLocks noChangeAspect="1"/>
        </xdr:cNvPicPr>
      </xdr:nvPicPr>
      <xdr:blipFill>
        <a:blip xmlns:r="http://schemas.openxmlformats.org/officeDocument/2006/relationships" r:embed="rId2"/>
        <a:stretch>
          <a:fillRect/>
        </a:stretch>
      </xdr:blipFill>
      <xdr:spPr>
        <a:xfrm>
          <a:off x="609600" y="9067800"/>
          <a:ext cx="17895238" cy="7676190"/>
        </a:xfrm>
        <a:prstGeom prst="rect">
          <a:avLst/>
        </a:prstGeom>
      </xdr:spPr>
    </xdr:pic>
    <xdr:clientData/>
  </xdr:twoCellAnchor>
  <xdr:twoCellAnchor editAs="oneCell">
    <xdr:from>
      <xdr:col>1</xdr:col>
      <xdr:colOff>0</xdr:colOff>
      <xdr:row>107</xdr:row>
      <xdr:rowOff>0</xdr:rowOff>
    </xdr:from>
    <xdr:to>
      <xdr:col>25</xdr:col>
      <xdr:colOff>179124</xdr:colOff>
      <xdr:row>153</xdr:row>
      <xdr:rowOff>46688</xdr:rowOff>
    </xdr:to>
    <xdr:pic>
      <xdr:nvPicPr>
        <xdr:cNvPr id="4" name="Picture 3">
          <a:extLst>
            <a:ext uri="{FF2B5EF4-FFF2-40B4-BE49-F238E27FC236}">
              <a16:creationId xmlns:a16="http://schemas.microsoft.com/office/drawing/2014/main" id="{302DC08B-71B5-AC92-05B0-5592E356261D}"/>
            </a:ext>
          </a:extLst>
        </xdr:cNvPr>
        <xdr:cNvPicPr>
          <a:picLocks noChangeAspect="1"/>
        </xdr:cNvPicPr>
      </xdr:nvPicPr>
      <xdr:blipFill>
        <a:blip xmlns:r="http://schemas.openxmlformats.org/officeDocument/2006/relationships" r:embed="rId3"/>
        <a:stretch>
          <a:fillRect/>
        </a:stretch>
      </xdr:blipFill>
      <xdr:spPr>
        <a:xfrm>
          <a:off x="609600" y="17325975"/>
          <a:ext cx="14809524" cy="7495238"/>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7</xdr:col>
      <xdr:colOff>409067</xdr:colOff>
      <xdr:row>54</xdr:row>
      <xdr:rowOff>141865</xdr:rowOff>
    </xdr:to>
    <xdr:pic>
      <xdr:nvPicPr>
        <xdr:cNvPr id="4" name="Picture 3">
          <a:extLst>
            <a:ext uri="{FF2B5EF4-FFF2-40B4-BE49-F238E27FC236}">
              <a16:creationId xmlns:a16="http://schemas.microsoft.com/office/drawing/2014/main" id="{446D94EA-B5DA-02E0-5193-FE7CE8C9FB32}"/>
            </a:ext>
          </a:extLst>
        </xdr:cNvPr>
        <xdr:cNvPicPr>
          <a:picLocks noChangeAspect="1"/>
        </xdr:cNvPicPr>
      </xdr:nvPicPr>
      <xdr:blipFill>
        <a:blip xmlns:r="http://schemas.openxmlformats.org/officeDocument/2006/relationships" r:embed="rId1"/>
        <a:stretch>
          <a:fillRect/>
        </a:stretch>
      </xdr:blipFill>
      <xdr:spPr>
        <a:xfrm>
          <a:off x="609600" y="809625"/>
          <a:ext cx="4066667" cy="8076190"/>
        </a:xfrm>
        <a:prstGeom prst="rect">
          <a:avLst/>
        </a:prstGeom>
      </xdr:spPr>
    </xdr:pic>
    <xdr:clientData/>
  </xdr:twoCellAnchor>
  <xdr:twoCellAnchor editAs="oneCell">
    <xdr:from>
      <xdr:col>1</xdr:col>
      <xdr:colOff>0</xdr:colOff>
      <xdr:row>57</xdr:row>
      <xdr:rowOff>0</xdr:rowOff>
    </xdr:from>
    <xdr:to>
      <xdr:col>25</xdr:col>
      <xdr:colOff>55314</xdr:colOff>
      <xdr:row>102</xdr:row>
      <xdr:rowOff>37184</xdr:rowOff>
    </xdr:to>
    <xdr:pic>
      <xdr:nvPicPr>
        <xdr:cNvPr id="5" name="Picture 4">
          <a:extLst>
            <a:ext uri="{FF2B5EF4-FFF2-40B4-BE49-F238E27FC236}">
              <a16:creationId xmlns:a16="http://schemas.microsoft.com/office/drawing/2014/main" id="{32882F9C-FE48-B7CE-22B2-856A7B08D419}"/>
            </a:ext>
          </a:extLst>
        </xdr:cNvPr>
        <xdr:cNvPicPr>
          <a:picLocks noChangeAspect="1"/>
        </xdr:cNvPicPr>
      </xdr:nvPicPr>
      <xdr:blipFill>
        <a:blip xmlns:r="http://schemas.openxmlformats.org/officeDocument/2006/relationships" r:embed="rId2"/>
        <a:stretch>
          <a:fillRect/>
        </a:stretch>
      </xdr:blipFill>
      <xdr:spPr>
        <a:xfrm>
          <a:off x="609600" y="9229725"/>
          <a:ext cx="14685714" cy="7323809"/>
        </a:xfrm>
        <a:prstGeom prst="rect">
          <a:avLst/>
        </a:prstGeom>
      </xdr:spPr>
    </xdr:pic>
    <xdr:clientData/>
  </xdr:twoCellAnchor>
  <xdr:twoCellAnchor editAs="oneCell">
    <xdr:from>
      <xdr:col>1</xdr:col>
      <xdr:colOff>0</xdr:colOff>
      <xdr:row>104</xdr:row>
      <xdr:rowOff>0</xdr:rowOff>
    </xdr:from>
    <xdr:to>
      <xdr:col>24</xdr:col>
      <xdr:colOff>331581</xdr:colOff>
      <xdr:row>148</xdr:row>
      <xdr:rowOff>132443</xdr:rowOff>
    </xdr:to>
    <xdr:pic>
      <xdr:nvPicPr>
        <xdr:cNvPr id="6" name="Picture 5">
          <a:extLst>
            <a:ext uri="{FF2B5EF4-FFF2-40B4-BE49-F238E27FC236}">
              <a16:creationId xmlns:a16="http://schemas.microsoft.com/office/drawing/2014/main" id="{3B829258-57BB-D021-C3F3-71A5A9C3AAD4}"/>
            </a:ext>
          </a:extLst>
        </xdr:cNvPr>
        <xdr:cNvPicPr>
          <a:picLocks noChangeAspect="1"/>
        </xdr:cNvPicPr>
      </xdr:nvPicPr>
      <xdr:blipFill>
        <a:blip xmlns:r="http://schemas.openxmlformats.org/officeDocument/2006/relationships" r:embed="rId3"/>
        <a:stretch>
          <a:fillRect/>
        </a:stretch>
      </xdr:blipFill>
      <xdr:spPr>
        <a:xfrm>
          <a:off x="609600" y="16840200"/>
          <a:ext cx="14352381" cy="7257143"/>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30</xdr:col>
      <xdr:colOff>207314</xdr:colOff>
      <xdr:row>53</xdr:row>
      <xdr:rowOff>56151</xdr:rowOff>
    </xdr:to>
    <xdr:pic>
      <xdr:nvPicPr>
        <xdr:cNvPr id="2" name="Picture 1">
          <a:extLst>
            <a:ext uri="{FF2B5EF4-FFF2-40B4-BE49-F238E27FC236}">
              <a16:creationId xmlns:a16="http://schemas.microsoft.com/office/drawing/2014/main" id="{415F4D50-AAFC-B8EC-BDB3-C5305C65FC0E}"/>
            </a:ext>
          </a:extLst>
        </xdr:cNvPr>
        <xdr:cNvPicPr>
          <a:picLocks noChangeAspect="1"/>
        </xdr:cNvPicPr>
      </xdr:nvPicPr>
      <xdr:blipFill>
        <a:blip xmlns:r="http://schemas.openxmlformats.org/officeDocument/2006/relationships" r:embed="rId1"/>
        <a:stretch>
          <a:fillRect/>
        </a:stretch>
      </xdr:blipFill>
      <xdr:spPr>
        <a:xfrm>
          <a:off x="609600" y="647700"/>
          <a:ext cx="17885714" cy="7990476"/>
        </a:xfrm>
        <a:prstGeom prst="rect">
          <a:avLst/>
        </a:prstGeom>
      </xdr:spPr>
    </xdr:pic>
    <xdr:clientData/>
  </xdr:twoCellAnchor>
  <xdr:twoCellAnchor editAs="oneCell">
    <xdr:from>
      <xdr:col>1</xdr:col>
      <xdr:colOff>0</xdr:colOff>
      <xdr:row>57</xdr:row>
      <xdr:rowOff>0</xdr:rowOff>
    </xdr:from>
    <xdr:to>
      <xdr:col>30</xdr:col>
      <xdr:colOff>197790</xdr:colOff>
      <xdr:row>107</xdr:row>
      <xdr:rowOff>132321</xdr:rowOff>
    </xdr:to>
    <xdr:pic>
      <xdr:nvPicPr>
        <xdr:cNvPr id="3" name="Picture 2">
          <a:extLst>
            <a:ext uri="{FF2B5EF4-FFF2-40B4-BE49-F238E27FC236}">
              <a16:creationId xmlns:a16="http://schemas.microsoft.com/office/drawing/2014/main" id="{DFCC9A74-E26C-8C02-5401-246081CE8C52}"/>
            </a:ext>
          </a:extLst>
        </xdr:cNvPr>
        <xdr:cNvPicPr>
          <a:picLocks noChangeAspect="1"/>
        </xdr:cNvPicPr>
      </xdr:nvPicPr>
      <xdr:blipFill>
        <a:blip xmlns:r="http://schemas.openxmlformats.org/officeDocument/2006/relationships" r:embed="rId2"/>
        <a:stretch>
          <a:fillRect/>
        </a:stretch>
      </xdr:blipFill>
      <xdr:spPr>
        <a:xfrm>
          <a:off x="609600" y="9229725"/>
          <a:ext cx="17876190" cy="8228571"/>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24</xdr:col>
      <xdr:colOff>161925</xdr:colOff>
      <xdr:row>74</xdr:row>
      <xdr:rowOff>38100</xdr:rowOff>
    </xdr:to>
    <xdr:pic>
      <xdr:nvPicPr>
        <xdr:cNvPr id="2" name="Picture 1">
          <a:extLst>
            <a:ext uri="{FF2B5EF4-FFF2-40B4-BE49-F238E27FC236}">
              <a16:creationId xmlns:a16="http://schemas.microsoft.com/office/drawing/2014/main" id="{8271A12A-CD15-B6DD-4CA8-AE14FD8014B5}"/>
            </a:ext>
          </a:extLst>
        </xdr:cNvPr>
        <xdr:cNvPicPr>
          <a:picLocks noChangeAspect="1"/>
        </xdr:cNvPicPr>
      </xdr:nvPicPr>
      <xdr:blipFill>
        <a:blip xmlns:r="http://schemas.openxmlformats.org/officeDocument/2006/relationships" r:embed="rId1"/>
        <a:stretch>
          <a:fillRect/>
        </a:stretch>
      </xdr:blipFill>
      <xdr:spPr>
        <a:xfrm>
          <a:off x="609600" y="647700"/>
          <a:ext cx="14182725" cy="11372850"/>
        </a:xfrm>
        <a:prstGeom prst="rect">
          <a:avLst/>
        </a:prstGeom>
      </xdr:spPr>
    </xdr:pic>
    <xdr:clientData/>
  </xdr:twoCellAnchor>
  <xdr:twoCellAnchor editAs="oneCell">
    <xdr:from>
      <xdr:col>1</xdr:col>
      <xdr:colOff>0</xdr:colOff>
      <xdr:row>79</xdr:row>
      <xdr:rowOff>0</xdr:rowOff>
    </xdr:from>
    <xdr:to>
      <xdr:col>20</xdr:col>
      <xdr:colOff>74743</xdr:colOff>
      <xdr:row>101</xdr:row>
      <xdr:rowOff>113840</xdr:rowOff>
    </xdr:to>
    <xdr:pic>
      <xdr:nvPicPr>
        <xdr:cNvPr id="3" name="Picture 2">
          <a:extLst>
            <a:ext uri="{FF2B5EF4-FFF2-40B4-BE49-F238E27FC236}">
              <a16:creationId xmlns:a16="http://schemas.microsoft.com/office/drawing/2014/main" id="{448DB5B5-C7AE-2915-28F6-105B09AEFADB}"/>
            </a:ext>
          </a:extLst>
        </xdr:cNvPr>
        <xdr:cNvPicPr>
          <a:picLocks noChangeAspect="1"/>
        </xdr:cNvPicPr>
      </xdr:nvPicPr>
      <xdr:blipFill>
        <a:blip xmlns:r="http://schemas.openxmlformats.org/officeDocument/2006/relationships" r:embed="rId2"/>
        <a:stretch>
          <a:fillRect/>
        </a:stretch>
      </xdr:blipFill>
      <xdr:spPr>
        <a:xfrm>
          <a:off x="609600" y="12792075"/>
          <a:ext cx="11657143" cy="3676190"/>
        </a:xfrm>
        <a:prstGeom prst="rect">
          <a:avLst/>
        </a:prstGeom>
      </xdr:spPr>
    </xdr:pic>
    <xdr:clientData/>
  </xdr:twoCellAnchor>
  <xdr:twoCellAnchor editAs="oneCell">
    <xdr:from>
      <xdr:col>1</xdr:col>
      <xdr:colOff>0</xdr:colOff>
      <xdr:row>109</xdr:row>
      <xdr:rowOff>0</xdr:rowOff>
    </xdr:from>
    <xdr:to>
      <xdr:col>24</xdr:col>
      <xdr:colOff>161925</xdr:colOff>
      <xdr:row>179</xdr:row>
      <xdr:rowOff>38100</xdr:rowOff>
    </xdr:to>
    <xdr:pic>
      <xdr:nvPicPr>
        <xdr:cNvPr id="4" name="Picture 3">
          <a:extLst>
            <a:ext uri="{FF2B5EF4-FFF2-40B4-BE49-F238E27FC236}">
              <a16:creationId xmlns:a16="http://schemas.microsoft.com/office/drawing/2014/main" id="{D0FF5B8D-D016-64AE-0CB0-3BEAB3BA7122}"/>
            </a:ext>
          </a:extLst>
        </xdr:cNvPr>
        <xdr:cNvPicPr>
          <a:picLocks noChangeAspect="1"/>
        </xdr:cNvPicPr>
      </xdr:nvPicPr>
      <xdr:blipFill>
        <a:blip xmlns:r="http://schemas.openxmlformats.org/officeDocument/2006/relationships" r:embed="rId3"/>
        <a:stretch>
          <a:fillRect/>
        </a:stretch>
      </xdr:blipFill>
      <xdr:spPr>
        <a:xfrm>
          <a:off x="609600" y="17649825"/>
          <a:ext cx="14182725" cy="11372850"/>
        </a:xfrm>
        <a:prstGeom prst="rect">
          <a:avLst/>
        </a:prstGeom>
      </xdr:spPr>
    </xdr:pic>
    <xdr:clientData/>
  </xdr:twoCellAnchor>
  <xdr:twoCellAnchor editAs="oneCell">
    <xdr:from>
      <xdr:col>1</xdr:col>
      <xdr:colOff>0</xdr:colOff>
      <xdr:row>184</xdr:row>
      <xdr:rowOff>0</xdr:rowOff>
    </xdr:from>
    <xdr:to>
      <xdr:col>12</xdr:col>
      <xdr:colOff>113448</xdr:colOff>
      <xdr:row>207</xdr:row>
      <xdr:rowOff>18582</xdr:rowOff>
    </xdr:to>
    <xdr:pic>
      <xdr:nvPicPr>
        <xdr:cNvPr id="5" name="Picture 4">
          <a:extLst>
            <a:ext uri="{FF2B5EF4-FFF2-40B4-BE49-F238E27FC236}">
              <a16:creationId xmlns:a16="http://schemas.microsoft.com/office/drawing/2014/main" id="{8884B56C-1B94-D2EB-EB3A-CDB1B7F7B544}"/>
            </a:ext>
          </a:extLst>
        </xdr:cNvPr>
        <xdr:cNvPicPr>
          <a:picLocks noChangeAspect="1"/>
        </xdr:cNvPicPr>
      </xdr:nvPicPr>
      <xdr:blipFill>
        <a:blip xmlns:r="http://schemas.openxmlformats.org/officeDocument/2006/relationships" r:embed="rId4"/>
        <a:stretch>
          <a:fillRect/>
        </a:stretch>
      </xdr:blipFill>
      <xdr:spPr>
        <a:xfrm>
          <a:off x="609600" y="29794200"/>
          <a:ext cx="6819048" cy="3742857"/>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1</xdr:col>
      <xdr:colOff>28575</xdr:colOff>
      <xdr:row>3</xdr:row>
      <xdr:rowOff>152400</xdr:rowOff>
    </xdr:from>
    <xdr:to>
      <xdr:col>30</xdr:col>
      <xdr:colOff>426365</xdr:colOff>
      <xdr:row>51</xdr:row>
      <xdr:rowOff>65714</xdr:rowOff>
    </xdr:to>
    <xdr:pic>
      <xdr:nvPicPr>
        <xdr:cNvPr id="4" name="Picture 1">
          <a:extLst>
            <a:ext uri="{FF2B5EF4-FFF2-40B4-BE49-F238E27FC236}">
              <a16:creationId xmlns:a16="http://schemas.microsoft.com/office/drawing/2014/main" id="{EDD18CE7-DA17-6C92-3098-7E83CCABEF8C}"/>
            </a:ext>
          </a:extLst>
        </xdr:cNvPr>
        <xdr:cNvPicPr>
          <a:picLocks noChangeAspect="1"/>
        </xdr:cNvPicPr>
      </xdr:nvPicPr>
      <xdr:blipFill>
        <a:blip xmlns:r="http://schemas.openxmlformats.org/officeDocument/2006/relationships" r:embed="rId1"/>
        <a:stretch>
          <a:fillRect/>
        </a:stretch>
      </xdr:blipFill>
      <xdr:spPr>
        <a:xfrm>
          <a:off x="638175" y="638175"/>
          <a:ext cx="18076190" cy="7685714"/>
        </a:xfrm>
        <a:prstGeom prst="rect">
          <a:avLst/>
        </a:prstGeom>
      </xdr:spPr>
    </xdr:pic>
    <xdr:clientData/>
  </xdr:twoCellAnchor>
  <xdr:twoCellAnchor editAs="oneCell">
    <xdr:from>
      <xdr:col>0</xdr:col>
      <xdr:colOff>590550</xdr:colOff>
      <xdr:row>105</xdr:row>
      <xdr:rowOff>104775</xdr:rowOff>
    </xdr:from>
    <xdr:to>
      <xdr:col>30</xdr:col>
      <xdr:colOff>245407</xdr:colOff>
      <xdr:row>151</xdr:row>
      <xdr:rowOff>160987</xdr:rowOff>
    </xdr:to>
    <xdr:pic>
      <xdr:nvPicPr>
        <xdr:cNvPr id="10" name="Picture 2">
          <a:extLst>
            <a:ext uri="{FF2B5EF4-FFF2-40B4-BE49-F238E27FC236}">
              <a16:creationId xmlns:a16="http://schemas.microsoft.com/office/drawing/2014/main" id="{A1FAFBF5-5BEA-9546-DB88-AF8C60648E28}"/>
            </a:ext>
          </a:extLst>
        </xdr:cNvPr>
        <xdr:cNvPicPr>
          <a:picLocks noChangeAspect="1"/>
        </xdr:cNvPicPr>
      </xdr:nvPicPr>
      <xdr:blipFill>
        <a:blip xmlns:r="http://schemas.openxmlformats.org/officeDocument/2006/relationships" r:embed="rId2"/>
        <a:stretch>
          <a:fillRect/>
        </a:stretch>
      </xdr:blipFill>
      <xdr:spPr>
        <a:xfrm>
          <a:off x="590550" y="17106900"/>
          <a:ext cx="17942857" cy="7504762"/>
        </a:xfrm>
        <a:prstGeom prst="rect">
          <a:avLst/>
        </a:prstGeom>
      </xdr:spPr>
    </xdr:pic>
    <xdr:clientData/>
  </xdr:twoCellAnchor>
  <xdr:twoCellAnchor editAs="oneCell">
    <xdr:from>
      <xdr:col>1</xdr:col>
      <xdr:colOff>0</xdr:colOff>
      <xdr:row>54</xdr:row>
      <xdr:rowOff>0</xdr:rowOff>
    </xdr:from>
    <xdr:to>
      <xdr:col>30</xdr:col>
      <xdr:colOff>550171</xdr:colOff>
      <xdr:row>101</xdr:row>
      <xdr:rowOff>132382</xdr:rowOff>
    </xdr:to>
    <xdr:pic>
      <xdr:nvPicPr>
        <xdr:cNvPr id="7" name="Picture 3">
          <a:extLst>
            <a:ext uri="{FF2B5EF4-FFF2-40B4-BE49-F238E27FC236}">
              <a16:creationId xmlns:a16="http://schemas.microsoft.com/office/drawing/2014/main" id="{E8AE9DD6-1D29-C812-DD1D-399562AB77A8}"/>
            </a:ext>
          </a:extLst>
        </xdr:cNvPr>
        <xdr:cNvPicPr>
          <a:picLocks noChangeAspect="1"/>
        </xdr:cNvPicPr>
      </xdr:nvPicPr>
      <xdr:blipFill>
        <a:blip xmlns:r="http://schemas.openxmlformats.org/officeDocument/2006/relationships" r:embed="rId3"/>
        <a:stretch>
          <a:fillRect/>
        </a:stretch>
      </xdr:blipFill>
      <xdr:spPr>
        <a:xfrm>
          <a:off x="609600" y="8743950"/>
          <a:ext cx="18228571" cy="7742857"/>
        </a:xfrm>
        <a:prstGeom prst="rect">
          <a:avLst/>
        </a:prstGeom>
      </xdr:spPr>
    </xdr:pic>
    <xdr:clientData/>
  </xdr:twoCellAnchor>
  <xdr:twoCellAnchor editAs="oneCell">
    <xdr:from>
      <xdr:col>1</xdr:col>
      <xdr:colOff>0</xdr:colOff>
      <xdr:row>154</xdr:row>
      <xdr:rowOff>0</xdr:rowOff>
    </xdr:from>
    <xdr:to>
      <xdr:col>30</xdr:col>
      <xdr:colOff>302552</xdr:colOff>
      <xdr:row>197</xdr:row>
      <xdr:rowOff>84844</xdr:rowOff>
    </xdr:to>
    <xdr:pic>
      <xdr:nvPicPr>
        <xdr:cNvPr id="11" name="Picture 4">
          <a:extLst>
            <a:ext uri="{FF2B5EF4-FFF2-40B4-BE49-F238E27FC236}">
              <a16:creationId xmlns:a16="http://schemas.microsoft.com/office/drawing/2014/main" id="{9DCB6E2F-1183-7A2C-7584-6739DC5DB5DD}"/>
            </a:ext>
          </a:extLst>
        </xdr:cNvPr>
        <xdr:cNvPicPr>
          <a:picLocks noChangeAspect="1"/>
        </xdr:cNvPicPr>
      </xdr:nvPicPr>
      <xdr:blipFill>
        <a:blip xmlns:r="http://schemas.openxmlformats.org/officeDocument/2006/relationships" r:embed="rId4"/>
        <a:stretch>
          <a:fillRect/>
        </a:stretch>
      </xdr:blipFill>
      <xdr:spPr>
        <a:xfrm>
          <a:off x="609600" y="24936450"/>
          <a:ext cx="17980952" cy="7047619"/>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0</xdr:col>
      <xdr:colOff>588818</xdr:colOff>
      <xdr:row>58</xdr:row>
      <xdr:rowOff>51955</xdr:rowOff>
    </xdr:from>
    <xdr:to>
      <xdr:col>30</xdr:col>
      <xdr:colOff>28944</xdr:colOff>
      <xdr:row>103</xdr:row>
      <xdr:rowOff>156636</xdr:rowOff>
    </xdr:to>
    <xdr:pic>
      <xdr:nvPicPr>
        <xdr:cNvPr id="6" name="Picture 1">
          <a:extLst>
            <a:ext uri="{FF2B5EF4-FFF2-40B4-BE49-F238E27FC236}">
              <a16:creationId xmlns:a16="http://schemas.microsoft.com/office/drawing/2014/main" id="{8BAC2D12-8BFB-17D2-7315-ED6E7DDF16F8}"/>
            </a:ext>
          </a:extLst>
        </xdr:cNvPr>
        <xdr:cNvPicPr>
          <a:picLocks noChangeAspect="1"/>
        </xdr:cNvPicPr>
      </xdr:nvPicPr>
      <xdr:blipFill>
        <a:blip xmlns:r="http://schemas.openxmlformats.org/officeDocument/2006/relationships" r:embed="rId1"/>
        <a:stretch>
          <a:fillRect/>
        </a:stretch>
      </xdr:blipFill>
      <xdr:spPr>
        <a:xfrm>
          <a:off x="588818" y="9092046"/>
          <a:ext cx="17728126" cy="7391306"/>
        </a:xfrm>
        <a:prstGeom prst="rect">
          <a:avLst/>
        </a:prstGeom>
      </xdr:spPr>
    </xdr:pic>
    <xdr:clientData/>
  </xdr:twoCellAnchor>
  <xdr:twoCellAnchor editAs="oneCell">
    <xdr:from>
      <xdr:col>1</xdr:col>
      <xdr:colOff>0</xdr:colOff>
      <xdr:row>5</xdr:row>
      <xdr:rowOff>0</xdr:rowOff>
    </xdr:from>
    <xdr:to>
      <xdr:col>30</xdr:col>
      <xdr:colOff>550171</xdr:colOff>
      <xdr:row>52</xdr:row>
      <xdr:rowOff>132382</xdr:rowOff>
    </xdr:to>
    <xdr:pic>
      <xdr:nvPicPr>
        <xdr:cNvPr id="4" name="Picture 3">
          <a:extLst>
            <a:ext uri="{FF2B5EF4-FFF2-40B4-BE49-F238E27FC236}">
              <a16:creationId xmlns:a16="http://schemas.microsoft.com/office/drawing/2014/main" id="{9049A5BD-89F6-4ACC-AEF1-514C6F0D7CB3}"/>
            </a:ext>
          </a:extLst>
        </xdr:cNvPr>
        <xdr:cNvPicPr>
          <a:picLocks noChangeAspect="1"/>
        </xdr:cNvPicPr>
      </xdr:nvPicPr>
      <xdr:blipFill>
        <a:blip xmlns:r="http://schemas.openxmlformats.org/officeDocument/2006/relationships" r:embed="rId2"/>
        <a:stretch>
          <a:fillRect/>
        </a:stretch>
      </xdr:blipFill>
      <xdr:spPr>
        <a:xfrm>
          <a:off x="609600" y="809625"/>
          <a:ext cx="18228571" cy="774285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20</xdr:col>
      <xdr:colOff>39824</xdr:colOff>
      <xdr:row>43</xdr:row>
      <xdr:rowOff>37286</xdr:rowOff>
    </xdr:to>
    <xdr:pic>
      <xdr:nvPicPr>
        <xdr:cNvPr id="2" name="Picture 1">
          <a:extLst>
            <a:ext uri="{FF2B5EF4-FFF2-40B4-BE49-F238E27FC236}">
              <a16:creationId xmlns:a16="http://schemas.microsoft.com/office/drawing/2014/main" id="{EBC675E6-BDCC-7DE0-1053-EBEBC5CBAAA3}"/>
            </a:ext>
          </a:extLst>
        </xdr:cNvPr>
        <xdr:cNvPicPr>
          <a:picLocks noChangeAspect="1"/>
        </xdr:cNvPicPr>
      </xdr:nvPicPr>
      <xdr:blipFill>
        <a:blip xmlns:r="http://schemas.openxmlformats.org/officeDocument/2006/relationships" r:embed="rId1"/>
        <a:stretch>
          <a:fillRect/>
        </a:stretch>
      </xdr:blipFill>
      <xdr:spPr>
        <a:xfrm>
          <a:off x="609600" y="485775"/>
          <a:ext cx="11609524" cy="6514286"/>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30</xdr:col>
      <xdr:colOff>369219</xdr:colOff>
      <xdr:row>50</xdr:row>
      <xdr:rowOff>56232</xdr:rowOff>
    </xdr:to>
    <xdr:pic>
      <xdr:nvPicPr>
        <xdr:cNvPr id="2" name="Picture 1">
          <a:extLst>
            <a:ext uri="{FF2B5EF4-FFF2-40B4-BE49-F238E27FC236}">
              <a16:creationId xmlns:a16="http://schemas.microsoft.com/office/drawing/2014/main" id="{908ED6A6-44F6-7205-37CA-4970BA0D108C}"/>
            </a:ext>
          </a:extLst>
        </xdr:cNvPr>
        <xdr:cNvPicPr>
          <a:picLocks noChangeAspect="1"/>
        </xdr:cNvPicPr>
      </xdr:nvPicPr>
      <xdr:blipFill>
        <a:blip xmlns:r="http://schemas.openxmlformats.org/officeDocument/2006/relationships" r:embed="rId1"/>
        <a:stretch>
          <a:fillRect/>
        </a:stretch>
      </xdr:blipFill>
      <xdr:spPr>
        <a:xfrm>
          <a:off x="609600" y="809625"/>
          <a:ext cx="18047619" cy="7342857"/>
        </a:xfrm>
        <a:prstGeom prst="rect">
          <a:avLst/>
        </a:prstGeom>
      </xdr:spPr>
    </xdr:pic>
    <xdr:clientData/>
  </xdr:twoCellAnchor>
  <xdr:twoCellAnchor editAs="oneCell">
    <xdr:from>
      <xdr:col>1</xdr:col>
      <xdr:colOff>0</xdr:colOff>
      <xdr:row>61</xdr:row>
      <xdr:rowOff>0</xdr:rowOff>
    </xdr:from>
    <xdr:to>
      <xdr:col>21</xdr:col>
      <xdr:colOff>379428</xdr:colOff>
      <xdr:row>110</xdr:row>
      <xdr:rowOff>37103</xdr:rowOff>
    </xdr:to>
    <xdr:pic>
      <xdr:nvPicPr>
        <xdr:cNvPr id="3" name="Picture 2">
          <a:extLst>
            <a:ext uri="{FF2B5EF4-FFF2-40B4-BE49-F238E27FC236}">
              <a16:creationId xmlns:a16="http://schemas.microsoft.com/office/drawing/2014/main" id="{451BE854-1DFE-744E-E3FB-E959E82EA935}"/>
            </a:ext>
          </a:extLst>
        </xdr:cNvPr>
        <xdr:cNvPicPr>
          <a:picLocks noChangeAspect="1"/>
        </xdr:cNvPicPr>
      </xdr:nvPicPr>
      <xdr:blipFill>
        <a:blip xmlns:r="http://schemas.openxmlformats.org/officeDocument/2006/relationships" r:embed="rId2"/>
        <a:stretch>
          <a:fillRect/>
        </a:stretch>
      </xdr:blipFill>
      <xdr:spPr>
        <a:xfrm>
          <a:off x="609600" y="9877425"/>
          <a:ext cx="12571428" cy="7971428"/>
        </a:xfrm>
        <a:prstGeom prst="rect">
          <a:avLst/>
        </a:prstGeom>
      </xdr:spPr>
    </xdr:pic>
    <xdr:clientData/>
  </xdr:twoCellAnchor>
</xdr:wsDr>
</file>

<file path=xl/drawings/drawing51.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30</xdr:col>
      <xdr:colOff>159695</xdr:colOff>
      <xdr:row>44</xdr:row>
      <xdr:rowOff>161115</xdr:rowOff>
    </xdr:to>
    <xdr:pic>
      <xdr:nvPicPr>
        <xdr:cNvPr id="4" name="Picture 1">
          <a:extLst>
            <a:ext uri="{FF2B5EF4-FFF2-40B4-BE49-F238E27FC236}">
              <a16:creationId xmlns:a16="http://schemas.microsoft.com/office/drawing/2014/main" id="{4A981A7C-E5C1-BF94-4CCB-16CB6EBBEC6E}"/>
            </a:ext>
          </a:extLst>
        </xdr:cNvPr>
        <xdr:cNvPicPr>
          <a:picLocks noChangeAspect="1"/>
        </xdr:cNvPicPr>
      </xdr:nvPicPr>
      <xdr:blipFill>
        <a:blip xmlns:r="http://schemas.openxmlformats.org/officeDocument/2006/relationships" r:embed="rId1"/>
        <a:stretch>
          <a:fillRect/>
        </a:stretch>
      </xdr:blipFill>
      <xdr:spPr>
        <a:xfrm>
          <a:off x="609600" y="809625"/>
          <a:ext cx="17838095" cy="6476190"/>
        </a:xfrm>
        <a:prstGeom prst="rect">
          <a:avLst/>
        </a:prstGeom>
      </xdr:spPr>
    </xdr:pic>
    <xdr:clientData/>
  </xdr:twoCellAnchor>
  <xdr:twoCellAnchor editAs="oneCell">
    <xdr:from>
      <xdr:col>1</xdr:col>
      <xdr:colOff>0</xdr:colOff>
      <xdr:row>49</xdr:row>
      <xdr:rowOff>0</xdr:rowOff>
    </xdr:from>
    <xdr:to>
      <xdr:col>30</xdr:col>
      <xdr:colOff>169219</xdr:colOff>
      <xdr:row>88</xdr:row>
      <xdr:rowOff>123020</xdr:rowOff>
    </xdr:to>
    <xdr:pic>
      <xdr:nvPicPr>
        <xdr:cNvPr id="5" name="Picture 2">
          <a:extLst>
            <a:ext uri="{FF2B5EF4-FFF2-40B4-BE49-F238E27FC236}">
              <a16:creationId xmlns:a16="http://schemas.microsoft.com/office/drawing/2014/main" id="{22ADE502-C58E-D01B-B7C6-CC4E208BD89F}"/>
            </a:ext>
          </a:extLst>
        </xdr:cNvPr>
        <xdr:cNvPicPr>
          <a:picLocks noChangeAspect="1"/>
        </xdr:cNvPicPr>
      </xdr:nvPicPr>
      <xdr:blipFill>
        <a:blip xmlns:r="http://schemas.openxmlformats.org/officeDocument/2006/relationships" r:embed="rId2"/>
        <a:stretch>
          <a:fillRect/>
        </a:stretch>
      </xdr:blipFill>
      <xdr:spPr>
        <a:xfrm>
          <a:off x="609600" y="7934325"/>
          <a:ext cx="17847619" cy="643809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30</xdr:col>
      <xdr:colOff>254933</xdr:colOff>
      <xdr:row>37</xdr:row>
      <xdr:rowOff>85071</xdr:rowOff>
    </xdr:to>
    <xdr:pic>
      <xdr:nvPicPr>
        <xdr:cNvPr id="2" name="Picture 1">
          <a:extLst>
            <a:ext uri="{FF2B5EF4-FFF2-40B4-BE49-F238E27FC236}">
              <a16:creationId xmlns:a16="http://schemas.microsoft.com/office/drawing/2014/main" id="{57273A1D-8FB0-4156-950F-1363B2FB2977}"/>
            </a:ext>
          </a:extLst>
        </xdr:cNvPr>
        <xdr:cNvPicPr>
          <a:picLocks noChangeAspect="1"/>
        </xdr:cNvPicPr>
      </xdr:nvPicPr>
      <xdr:blipFill>
        <a:blip xmlns:r="http://schemas.openxmlformats.org/officeDocument/2006/relationships" r:embed="rId1"/>
        <a:stretch>
          <a:fillRect/>
        </a:stretch>
      </xdr:blipFill>
      <xdr:spPr>
        <a:xfrm>
          <a:off x="609600" y="635000"/>
          <a:ext cx="17933333" cy="532382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30</xdr:col>
      <xdr:colOff>216838</xdr:colOff>
      <xdr:row>33</xdr:row>
      <xdr:rowOff>113702</xdr:rowOff>
    </xdr:to>
    <xdr:pic>
      <xdr:nvPicPr>
        <xdr:cNvPr id="2" name="Picture 1">
          <a:extLst>
            <a:ext uri="{FF2B5EF4-FFF2-40B4-BE49-F238E27FC236}">
              <a16:creationId xmlns:a16="http://schemas.microsoft.com/office/drawing/2014/main" id="{264A4268-F192-4541-9BCF-F4CD3D46451C}"/>
            </a:ext>
          </a:extLst>
        </xdr:cNvPr>
        <xdr:cNvPicPr>
          <a:picLocks noChangeAspect="1"/>
        </xdr:cNvPicPr>
      </xdr:nvPicPr>
      <xdr:blipFill>
        <a:blip xmlns:r="http://schemas.openxmlformats.org/officeDocument/2006/relationships" r:embed="rId1"/>
        <a:stretch>
          <a:fillRect/>
        </a:stretch>
      </xdr:blipFill>
      <xdr:spPr>
        <a:xfrm>
          <a:off x="609600" y="476250"/>
          <a:ext cx="17895238" cy="487620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30</xdr:col>
      <xdr:colOff>188266</xdr:colOff>
      <xdr:row>35</xdr:row>
      <xdr:rowOff>53333</xdr:rowOff>
    </xdr:to>
    <xdr:pic>
      <xdr:nvPicPr>
        <xdr:cNvPr id="2" name="Picture 1">
          <a:extLst>
            <a:ext uri="{FF2B5EF4-FFF2-40B4-BE49-F238E27FC236}">
              <a16:creationId xmlns:a16="http://schemas.microsoft.com/office/drawing/2014/main" id="{1A57F024-1BC5-441F-A965-5DA38B0CB535}"/>
            </a:ext>
          </a:extLst>
        </xdr:cNvPr>
        <xdr:cNvPicPr>
          <a:picLocks noChangeAspect="1"/>
        </xdr:cNvPicPr>
      </xdr:nvPicPr>
      <xdr:blipFill>
        <a:blip xmlns:r="http://schemas.openxmlformats.org/officeDocument/2006/relationships" r:embed="rId1"/>
        <a:stretch>
          <a:fillRect/>
        </a:stretch>
      </xdr:blipFill>
      <xdr:spPr>
        <a:xfrm>
          <a:off x="609600" y="476250"/>
          <a:ext cx="17866666" cy="5133333"/>
        </a:xfrm>
        <a:prstGeom prst="rect">
          <a:avLst/>
        </a:prstGeom>
      </xdr:spPr>
    </xdr:pic>
    <xdr:clientData/>
  </xdr:twoCellAnchor>
  <xdr:twoCellAnchor editAs="oneCell">
    <xdr:from>
      <xdr:col>1</xdr:col>
      <xdr:colOff>0</xdr:colOff>
      <xdr:row>40</xdr:row>
      <xdr:rowOff>0</xdr:rowOff>
    </xdr:from>
    <xdr:to>
      <xdr:col>30</xdr:col>
      <xdr:colOff>178743</xdr:colOff>
      <xdr:row>86</xdr:row>
      <xdr:rowOff>21309</xdr:rowOff>
    </xdr:to>
    <xdr:pic>
      <xdr:nvPicPr>
        <xdr:cNvPr id="3" name="Picture 2">
          <a:extLst>
            <a:ext uri="{FF2B5EF4-FFF2-40B4-BE49-F238E27FC236}">
              <a16:creationId xmlns:a16="http://schemas.microsoft.com/office/drawing/2014/main" id="{BD0733F1-8E6F-43C4-B43E-E4E8509DF3D6}"/>
            </a:ext>
          </a:extLst>
        </xdr:cNvPr>
        <xdr:cNvPicPr>
          <a:picLocks noChangeAspect="1"/>
        </xdr:cNvPicPr>
      </xdr:nvPicPr>
      <xdr:blipFill>
        <a:blip xmlns:r="http://schemas.openxmlformats.org/officeDocument/2006/relationships" r:embed="rId2"/>
        <a:stretch>
          <a:fillRect/>
        </a:stretch>
      </xdr:blipFill>
      <xdr:spPr>
        <a:xfrm>
          <a:off x="609600" y="6350000"/>
          <a:ext cx="17857143" cy="732380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29</xdr:col>
      <xdr:colOff>578819</xdr:colOff>
      <xdr:row>53</xdr:row>
      <xdr:rowOff>37143</xdr:rowOff>
    </xdr:to>
    <xdr:pic>
      <xdr:nvPicPr>
        <xdr:cNvPr id="2" name="Picture 1">
          <a:extLst>
            <a:ext uri="{FF2B5EF4-FFF2-40B4-BE49-F238E27FC236}">
              <a16:creationId xmlns:a16="http://schemas.microsoft.com/office/drawing/2014/main" id="{E4740C5F-2073-A1D0-7FBF-BE6750A38E21}"/>
            </a:ext>
          </a:extLst>
        </xdr:cNvPr>
        <xdr:cNvPicPr>
          <a:picLocks noChangeAspect="1"/>
        </xdr:cNvPicPr>
      </xdr:nvPicPr>
      <xdr:blipFill>
        <a:blip xmlns:r="http://schemas.openxmlformats.org/officeDocument/2006/relationships" r:embed="rId1"/>
        <a:stretch>
          <a:fillRect/>
        </a:stretch>
      </xdr:blipFill>
      <xdr:spPr>
        <a:xfrm>
          <a:off x="609600" y="793750"/>
          <a:ext cx="17647619" cy="7657143"/>
        </a:xfrm>
        <a:prstGeom prst="rect">
          <a:avLst/>
        </a:prstGeom>
      </xdr:spPr>
    </xdr:pic>
    <xdr:clientData/>
  </xdr:twoCellAnchor>
  <xdr:twoCellAnchor editAs="oneCell">
    <xdr:from>
      <xdr:col>1</xdr:col>
      <xdr:colOff>0</xdr:colOff>
      <xdr:row>57</xdr:row>
      <xdr:rowOff>0</xdr:rowOff>
    </xdr:from>
    <xdr:to>
      <xdr:col>30</xdr:col>
      <xdr:colOff>93028</xdr:colOff>
      <xdr:row>95</xdr:row>
      <xdr:rowOff>157976</xdr:rowOff>
    </xdr:to>
    <xdr:pic>
      <xdr:nvPicPr>
        <xdr:cNvPr id="3" name="Picture 2">
          <a:extLst>
            <a:ext uri="{FF2B5EF4-FFF2-40B4-BE49-F238E27FC236}">
              <a16:creationId xmlns:a16="http://schemas.microsoft.com/office/drawing/2014/main" id="{3521D92A-A065-1891-8032-EEDB8860653D}"/>
            </a:ext>
          </a:extLst>
        </xdr:cNvPr>
        <xdr:cNvPicPr>
          <a:picLocks noChangeAspect="1"/>
        </xdr:cNvPicPr>
      </xdr:nvPicPr>
      <xdr:blipFill>
        <a:blip xmlns:r="http://schemas.openxmlformats.org/officeDocument/2006/relationships" r:embed="rId2"/>
        <a:stretch>
          <a:fillRect/>
        </a:stretch>
      </xdr:blipFill>
      <xdr:spPr>
        <a:xfrm>
          <a:off x="609600" y="9048750"/>
          <a:ext cx="17771428" cy="6190476"/>
        </a:xfrm>
        <a:prstGeom prst="rect">
          <a:avLst/>
        </a:prstGeom>
      </xdr:spPr>
    </xdr:pic>
    <xdr:clientData/>
  </xdr:twoCellAnchor>
  <xdr:twoCellAnchor editAs="oneCell">
    <xdr:from>
      <xdr:col>1</xdr:col>
      <xdr:colOff>0</xdr:colOff>
      <xdr:row>99</xdr:row>
      <xdr:rowOff>0</xdr:rowOff>
    </xdr:from>
    <xdr:to>
      <xdr:col>30</xdr:col>
      <xdr:colOff>35886</xdr:colOff>
      <xdr:row>142</xdr:row>
      <xdr:rowOff>154702</xdr:rowOff>
    </xdr:to>
    <xdr:pic>
      <xdr:nvPicPr>
        <xdr:cNvPr id="4" name="Picture 3">
          <a:extLst>
            <a:ext uri="{FF2B5EF4-FFF2-40B4-BE49-F238E27FC236}">
              <a16:creationId xmlns:a16="http://schemas.microsoft.com/office/drawing/2014/main" id="{A31F32D5-B63D-51A4-1A1F-80B1FF7C7A2B}"/>
            </a:ext>
          </a:extLst>
        </xdr:cNvPr>
        <xdr:cNvPicPr>
          <a:picLocks noChangeAspect="1"/>
        </xdr:cNvPicPr>
      </xdr:nvPicPr>
      <xdr:blipFill>
        <a:blip xmlns:r="http://schemas.openxmlformats.org/officeDocument/2006/relationships" r:embed="rId3"/>
        <a:stretch>
          <a:fillRect/>
        </a:stretch>
      </xdr:blipFill>
      <xdr:spPr>
        <a:xfrm>
          <a:off x="609600" y="15716250"/>
          <a:ext cx="17714286" cy="698095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tho.huynh\Downloads\Hermi25%20-%20Target%201%20-%20Target%20Discovery%20&amp;%20Manual%20Test%20Log1.xlsx" TargetMode="External"/><Relationship Id="rId1" Type="http://schemas.openxmlformats.org/officeDocument/2006/relationships/externalLinkPath" Target="file:///C:\Users\tho.huynh\Downloads\Hermi25%20-%20Target%201%20-%20Target%20Discovery%20&amp;%20Manual%20Test%20Log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Read Me"/>
      <sheetName val="General"/>
      <sheetName val="Timeline"/>
      <sheetName val="API List"/>
      <sheetName val="Manual Test Log"/>
      <sheetName val="Credentials"/>
      <sheetName val="Recon"/>
      <sheetName val="Scanner Result Verification"/>
      <sheetName val="General Info"/>
      <sheetName val="Error screenshot"/>
      <sheetName val="Z.19"/>
      <sheetName val="Z.17"/>
      <sheetName val="Z.18"/>
      <sheetName val="Z."/>
      <sheetName val="Z.1"/>
      <sheetName val="Z.2"/>
      <sheetName val="Z.3"/>
      <sheetName val="Z.4"/>
      <sheetName val="Z.5"/>
      <sheetName val="S.5"/>
      <sheetName val="Z.6"/>
      <sheetName val="Z.7"/>
      <sheetName val="Z.8"/>
      <sheetName val="Z.9"/>
      <sheetName val="Z.10"/>
      <sheetName val="S.1"/>
      <sheetName val="S.2"/>
      <sheetName val="S.3"/>
      <sheetName val="S.4"/>
      <sheetName val="S.6"/>
      <sheetName val="S.7"/>
      <sheetName val="S.8"/>
      <sheetName val="S.9"/>
      <sheetName val="S.10"/>
      <sheetName val="Z.11"/>
      <sheetName val="Z.12"/>
      <sheetName val="Z.13"/>
      <sheetName val="Z.14"/>
      <sheetName val="Z.15"/>
      <sheetName val="Z.16"/>
      <sheetName val="API List-ref-0"/>
      <sheetName val="Test Log-ref-0"/>
      <sheetName val="V.1"/>
      <sheetName val="V.2"/>
      <sheetName val="V.3"/>
      <sheetName val="V.4"/>
      <sheetName val="V.5"/>
      <sheetName val="V.6"/>
      <sheetName val="V.7"/>
      <sheetName val="V.8"/>
      <sheetName val="V.9"/>
      <sheetName val="V.10"/>
      <sheetName val="V.11"/>
      <sheetName val="V.12"/>
      <sheetName val="V.13"/>
    </sheetNames>
    <sheetDataSet>
      <sheetData sheetId="0"/>
      <sheetData sheetId="1"/>
      <sheetData sheetId="2"/>
      <sheetData sheetId="3">
        <row r="4">
          <cell r="B4" t="str">
            <v>API "AUV"
( API Domain 
+ Path + Label )</v>
          </cell>
          <cell r="C4" t="str">
            <v>#</v>
          </cell>
          <cell r="D4" t="str">
            <v>Function/Screen</v>
          </cell>
          <cell r="E4" t="str">
            <v>API Label</v>
          </cell>
          <cell r="F4"/>
          <cell r="G4" t="str">
            <v>Testing/ Discovery Status</v>
          </cell>
          <cell r="H4"/>
          <cell r="I4"/>
          <cell r="J4" t="str">
            <v>Method</v>
          </cell>
          <cell r="K4" t="str">
            <v>API Domain</v>
          </cell>
          <cell r="L4" t="str">
            <v>API Path</v>
          </cell>
          <cell r="M4" t="str">
            <v>Request - Raw</v>
          </cell>
          <cell r="N4" t="str">
            <v>Response - Raw</v>
          </cell>
          <cell r="O4" t="str">
            <v>Request body - Beautified</v>
          </cell>
          <cell r="P4" t="str">
            <v>Response body - Beautified</v>
          </cell>
          <cell r="Q4" t="str">
            <v>Analysis</v>
          </cell>
          <cell r="R4" t="str">
            <v>Remarks</v>
          </cell>
          <cell r="S4" t="str">
            <v>Screenshot</v>
          </cell>
        </row>
        <row r="5">
          <cell r="B5" t="str">
            <v xml:space="preserve"> [Group: Đăng ký tài khoản] [Đăng ký tài khoản]</v>
          </cell>
          <cell r="C5" t="str">
            <v>#1</v>
          </cell>
          <cell r="D5" t="str">
            <v>Group: Đăng ký tài khoản</v>
          </cell>
          <cell r="E5" t="str">
            <v>Đăng ký tài khoản</v>
          </cell>
          <cell r="F5" t="str">
            <v/>
          </cell>
          <cell r="G5"/>
          <cell r="H5" t="str">
            <v>[1] log</v>
          </cell>
          <cell r="I5" t="str">
            <v/>
          </cell>
          <cell r="J5"/>
          <cell r="K5"/>
          <cell r="L5"/>
          <cell r="M5"/>
          <cell r="N5"/>
          <cell r="O5"/>
          <cell r="P5"/>
          <cell r="Q5"/>
          <cell r="R5"/>
          <cell r="S5"/>
        </row>
        <row r="6">
          <cell r="B6" t="str">
            <v>danhy-backend.hoanmy.com:443 /caresbook2/auth/getPasswordPolicies  [Đăng ký tài khoản bằng sđt] [get password policy]</v>
          </cell>
          <cell r="C6" t="str">
            <v>#2</v>
          </cell>
          <cell r="D6" t="str">
            <v>Đăng ký tài khoản bằng sđt</v>
          </cell>
          <cell r="E6" t="str">
            <v>get password policy</v>
          </cell>
          <cell r="F6" t="str">
            <v/>
          </cell>
          <cell r="G6" t="str">
            <v>Done</v>
          </cell>
          <cell r="H6" t="str">
            <v>[0] log</v>
          </cell>
          <cell r="I6" t="str">
            <v>👈 Add log</v>
          </cell>
          <cell r="J6" t="str">
            <v xml:space="preserve">GET </v>
          </cell>
          <cell r="K6" t="str">
            <v xml:space="preserve">danhy-backend.hoanmy.com:443 </v>
          </cell>
          <cell r="L6" t="str">
            <v xml:space="preserve">/caresbook2/auth/getPasswordPolicies </v>
          </cell>
          <cell r="M6" t="str">
            <v xml:space="preserve">GET /caresbook2/auth/getPasswordPolicies HTTP/2_x000D_
Host: danhy-backend.hoanmy.com_x000D_
Content-Type: application/json_x000D_
Accept-Encoding: gzip, deflate, br_x000D_
User-Agent: okhttp/4.9.2_x000D_
_x000D_
 </v>
          </cell>
          <cell r="N6" t="str">
            <v xml:space="preserve">HTTP/2 200 OK_x000D_
Date: Mon, 11 Aug 2025 03:26:17 GMT_x000D_
Content-Type: application/json_x000D_
Cf-Ray: 96d4a169aeca1287-HKG_x000D_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282_x000D_
X-Kong-Proxy-Latency: 0_x000D_
Via: kong/2.8.5_x000D_
Cf-Cache-Status: DYNAMIC_x000D_
Strict-Transport-Security: max-age=15552000; includeSubDomains; preload_x000D_
Speculation-Rules: "/cdn-cgi/speculation"_x000D_
Server: cloudflare_x000D_
Alt-Svc: h3=":443"; ma=86400_x000D_
_x000D_
{} </v>
          </cell>
          <cell r="O6" t="str">
            <v xml:space="preserve"> </v>
          </cell>
          <cell r="P6" t="str">
            <v xml:space="preserve">{} </v>
          </cell>
          <cell r="Q6" t="str">
            <v xml:space="preserve">______ REQUEST _______x000D_
GET Params_x000D_
_x000D_
_x000D_
POST Params_x000D_
1.  | _x000D_
_x000D_
Headers_x000D_
1. Host | 2. Content-Type | 3. Accept-Encoding | 4. User-Agent | _x000D_
_x000D_
Cookies_x000D_
_x000D_
_x000D_
_x000D_
______ RESPONSE _______x000D_
Params_x000D_
JSON_x000D_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6"/>
          <cell r="S6"/>
        </row>
        <row r="7">
          <cell r="B7" t="str">
            <v>danhy-backend.hoanmy.com:443 /caresbook2/auth/register  [Đăng ký tài khoản bằng sđt] [Register]</v>
          </cell>
          <cell r="C7" t="str">
            <v>#3</v>
          </cell>
          <cell r="D7" t="str">
            <v>Đăng ký tài khoản bằng sđt</v>
          </cell>
          <cell r="E7" t="str">
            <v>Register</v>
          </cell>
          <cell r="F7" t="str">
            <v/>
          </cell>
          <cell r="G7"/>
          <cell r="H7" t="str">
            <v>[4] log</v>
          </cell>
          <cell r="I7" t="str">
            <v/>
          </cell>
          <cell r="J7" t="str">
            <v xml:space="preserve">POST </v>
          </cell>
          <cell r="K7" t="str">
            <v xml:space="preserve">danhy-backend.hoanmy.com:443 </v>
          </cell>
          <cell r="L7" t="str">
            <v xml:space="preserve">/caresbook2/auth/register </v>
          </cell>
          <cell r="M7" t="str">
            <v xml:space="preserve">POST /caresbook2/auth/register HTTP/2_x000D_
Host: danhy-backend.hoanmy.com_x000D_
Content-Type: application/json_x000D_
Content-Length: 114_x000D_
Accept-Encoding: gzip, deflate, br_x000D_
User-Agent: okhttp/4.9.2_x000D_
_x000D_
{"password":"Abcd@1234","rawPassword":"Abcd@1234","changeInfo":false,"username":"0123456788","typeVerify":"phone"} </v>
          </cell>
          <cell r="N7" t="str">
            <v xml:space="preserve">HTTP/2 200 OK_x000D_
Date: Thu, 07 Aug 2025 06:46:54 GMT_x000D_
Content-Type: application/json_x000D_
Cf-Ray: 96b4d1c9ba5109e7-HKG_x000D_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27_x000D_
X-Kong-Proxy-Latency: 0_x000D_
Via: kong/2.8.5_x000D_
Cf-Cache-Status: DYNAMIC_x000D_
Strict-Transport-Security: max-age=15552000; includeSubDomains; preload_x000D_
Server: cloudflare_x000D_
Alt-Svc: h3=":443"; ma=86400_x000D_
_x000D_
true </v>
          </cell>
          <cell r="O7" t="str">
            <v xml:space="preserve">{_x000D_
    "changeInfo": false, _x000D_
    "password": "Abcd@1234", _x000D_
    "rawPassword": "Abcd@1234", _x000D_
    "typeVerify": "phone", _x000D_
    "username": "0123456788"_x000D_
} </v>
          </cell>
          <cell r="P7" t="str">
            <v xml:space="preserve">true </v>
          </cell>
          <cell r="Q7" t="str">
            <v xml:space="preserve">______ REQUEST _______x000D_
GET Params_x000D_
_x000D_
_x000D_
POST Params_x000D_
JSON_x000D_
1. typeVerify | 2. password | 3. changeInfo | 4. rawPassword | 5.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7"/>
          <cell r="S7"/>
        </row>
        <row r="8">
          <cell r="B8" t="str">
            <v>danhy-backend.hoanmy.com:443 /caresbook2/auth/register  [Đăng ký tài khoản bằng sđt] [Resend OTP (Duplicate #3)]</v>
          </cell>
          <cell r="C8" t="str">
            <v>#4</v>
          </cell>
          <cell r="D8" t="str">
            <v>Đăng ký tài khoản bằng sđt</v>
          </cell>
          <cell r="E8" t="str">
            <v>Resend OTP (Duplicate #3)</v>
          </cell>
          <cell r="F8" t="str">
            <v/>
          </cell>
          <cell r="G8" t="str">
            <v>Done</v>
          </cell>
          <cell r="H8" t="str">
            <v>[0] log</v>
          </cell>
          <cell r="I8" t="str">
            <v>👈 Add log</v>
          </cell>
          <cell r="J8" t="str">
            <v xml:space="preserve">POST </v>
          </cell>
          <cell r="K8" t="str">
            <v xml:space="preserve">danhy-backend.hoanmy.com:443 </v>
          </cell>
          <cell r="L8" t="str">
            <v xml:space="preserve">/caresbook2/auth/register </v>
          </cell>
          <cell r="M8" t="str">
            <v xml:space="preserve">POST /caresbook2/auth/register HTTP/2_x000D_
Host: danhy-backend.hoanmy.com_x000D_
Content-Type: application/json_x000D_
Content-Length: 95_x000D_
Accept-Encoding: gzip, deflate, br_x000D_
User-Agent: okhttp/4.9.2_x000D_
_x000D_
{"username":"0123456788","password":"Abcd@1234","rawPassword":"Abcd@1234","typeVerify":"phone"} </v>
          </cell>
          <cell r="N8" t="str">
            <v xml:space="preserve">HTTP/2 200 OK_x000D_
Date: Thu, 07 Aug 2025 06:48:27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30_x000D_
X-Kong-Proxy-Latency: 1_x000D_
Via: kong/2.8.5_x000D_
Cf-Cache-Status: DYNAMIC_x000D_
Strict-Transport-Security: max-age=15552000; includeSubDomains; preload_x000D_
Server: cloudflare_x000D_
Cf-Ray: 96b4d413db57e8cb-HKG_x000D_
Alt-Svc: h3=":443"; ma=86400_x000D_
_x000D_
true </v>
          </cell>
          <cell r="O8" t="str">
            <v xml:space="preserve">{_x000D_
    "password": "Abcd@1234", _x000D_
    "rawPassword": "Abcd@1234", _x000D_
    "typeVerify": "phone", _x000D_
    "username": "0123456788"_x000D_
} </v>
          </cell>
          <cell r="P8" t="str">
            <v xml:space="preserve">true </v>
          </cell>
          <cell r="Q8" t="str">
            <v xml:space="preserve">______ REQUEST _______x000D_
GET Params_x000D_
_x000D_
_x000D_
POST Params_x000D_
JSON_x000D_
1. typeVerify | 2. password | 3. rawPassword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Server | 17. Cf-Ray | 18. Alt-Svc |  </v>
          </cell>
          <cell r="R8"/>
          <cell r="S8"/>
        </row>
        <row r="9">
          <cell r="B9" t="str">
            <v>danhy-backend.hoanmy.com:443 /caresbook2/auth/active  [Đăng ký tài khoản bằng sđt] [Verify OTP]</v>
          </cell>
          <cell r="C9" t="str">
            <v>#5</v>
          </cell>
          <cell r="D9" t="str">
            <v>Đăng ký tài khoản bằng sđt</v>
          </cell>
          <cell r="E9" t="str">
            <v>Verify OTP</v>
          </cell>
          <cell r="F9" t="str">
            <v/>
          </cell>
          <cell r="G9" t="str">
            <v>Done</v>
          </cell>
          <cell r="H9" t="str">
            <v>[6] log</v>
          </cell>
          <cell r="I9" t="str">
            <v/>
          </cell>
          <cell r="J9" t="str">
            <v xml:space="preserve">POST </v>
          </cell>
          <cell r="K9" t="str">
            <v xml:space="preserve">danhy-backend.hoanmy.com:443 </v>
          </cell>
          <cell r="L9" t="str">
            <v xml:space="preserve">/caresbook2/auth/active </v>
          </cell>
          <cell r="M9" t="str">
            <v xml:space="preserve">POST /caresbook2/auth/active HTTP/2_x000D_
Host: danhy-backend.hoanmy.com_x000D_
Content-Type: application/json_x000D_
Content-Length: 86_x000D_
Accept-Encoding: gzip, deflate, br_x000D_
User-Agent: okhttp/4.9.2_x000D_
_x000D_
{"username":"0123456788","password":"Abcd@1234","token":"111111","typeVerify":"phone"} </v>
          </cell>
          <cell r="N9" t="str">
            <v xml:space="preserve">HTTP/2 200 OK_x000D_
Date: Thu, 07 Aug 2025 06:49:22 GMT_x000D_
Content-Type: application/json_x000D_
Cf-Ray: 96b4d566ad378cae-HKG_x000D_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421_x000D_
X-Kong-Proxy-Latency: 0_x000D_
Via: kong/2.8.5_x000D_
Cf-Cache-Status: DYNAMIC_x000D_
Strict-Transport-Security: max-age=15552000; includeSubDomains; preload_x000D_
Server: cloudflare_x000D_
Alt-Svc: h3=":443"; ma=86400_x000D_
_x000D_
true </v>
          </cell>
          <cell r="O9" t="str">
            <v xml:space="preserve">{_x000D_
    "password": "Abcd@1234", _x000D_
    "token": "111111", _x000D_
    "typeVerify": "phone", _x000D_
    "username": "0123456788"_x000D_
} </v>
          </cell>
          <cell r="P9" t="str">
            <v xml:space="preserve">true </v>
          </cell>
          <cell r="Q9" t="str">
            <v xml:space="preserve">______ REQUEST _______x000D_
GET Params_x000D_
_x000D_
_x000D_
POST Params_x000D_
JSON_x000D_
1. typeVerify | 2. token | 3. 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9"/>
          <cell r="S9"/>
        </row>
        <row r="10">
          <cell r="B10" t="str">
            <v>danhy-backend.hoanmy.com:443 /caresbook2/auth/register  [Đăng ký tài khoản bằng email] [Register]</v>
          </cell>
          <cell r="C10" t="str">
            <v>#6</v>
          </cell>
          <cell r="D10" t="str">
            <v>Đăng ký tài khoản bằng email</v>
          </cell>
          <cell r="E10" t="str">
            <v>Register</v>
          </cell>
          <cell r="F10" t="str">
            <v/>
          </cell>
          <cell r="G10" t="str">
            <v>Done</v>
          </cell>
          <cell r="H10" t="str">
            <v>[4] log</v>
          </cell>
          <cell r="I10" t="str">
            <v/>
          </cell>
          <cell r="J10" t="str">
            <v xml:space="preserve">POST </v>
          </cell>
          <cell r="K10" t="str">
            <v xml:space="preserve">danhy-backend.hoanmy.com:443 </v>
          </cell>
          <cell r="L10" t="str">
            <v xml:space="preserve">/caresbook2/auth/register </v>
          </cell>
          <cell r="M10" t="str">
            <v xml:space="preserve">POST /caresbook2/auth/register HTTP/2_x000D_
Host: danhy-backend.hoanmy.com_x000D_
Content-Type: application/json_x000D_
Content-Length: 124_x000D_
Accept-Encoding: gzip, deflate, br_x000D_
User-Agent: okhttp/4.9.2_x000D_
_x000D_
{"password":"Abcd@1234","rawPassword":"Abcd@1234","changeInfo":false,"username":"work.l0gs3c@gmail.com","typeVerify":"mail"} </v>
          </cell>
          <cell r="N10" t="str">
            <v xml:space="preserve">HTTP/2 200 OK_x000D_
Date: Thu, 07 Aug 2025 06:55:10 GMT_x000D_
Content-Type: application/json_x000D_
Cf-Ray: 96b4dde6fe94dc87-HKG_x000D_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0_x000D_
Via: kong/2.8.5_x000D_
Cf-Cache-Status: DYNAMIC_x000D_
Strict-Transport-Security: max-age=15552000; includeSubDomains; preload_x000D_
Server: cloudflare_x000D_
Alt-Svc: h3=":443"; ma=86400_x000D_
_x000D_
true </v>
          </cell>
          <cell r="O10" t="str">
            <v xml:space="preserve">{_x000D_
    "changeInfo": false, _x000D_
    "password": "Abcd@1234", _x000D_
    "rawPassword": "Abcd@1234", _x000D_
    "typeVerify": "mail", _x000D_
    "username": "work.l0gs3c@gmail.com"_x000D_
} </v>
          </cell>
          <cell r="P10" t="str">
            <v xml:space="preserve">true </v>
          </cell>
          <cell r="Q10" t="str">
            <v xml:space="preserve">______ REQUEST _______x000D_
GET Params_x000D_
_x000D_
_x000D_
POST Params_x000D_
JSON_x000D_
1. typeVerify | 2. password | 3. changeInfo | 4. rawPassword | 5.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0"/>
          <cell r="S10"/>
        </row>
        <row r="11">
          <cell r="B11" t="str">
            <v>danhy-backend.hoanmy.com:443 /caresbook2/auth/register  [Đăng ký tài khoản bằng email] [Resend OTP (Duplicate #6)]</v>
          </cell>
          <cell r="C11" t="str">
            <v>#7</v>
          </cell>
          <cell r="D11" t="str">
            <v>Đăng ký tài khoản bằng email</v>
          </cell>
          <cell r="E11" t="str">
            <v>Resend OTP (Duplicate #6)</v>
          </cell>
          <cell r="F11" t="str">
            <v/>
          </cell>
          <cell r="G11" t="str">
            <v>Done</v>
          </cell>
          <cell r="H11" t="str">
            <v>[0] log</v>
          </cell>
          <cell r="I11" t="str">
            <v>👈 Add log</v>
          </cell>
          <cell r="J11" t="str">
            <v xml:space="preserve">POST </v>
          </cell>
          <cell r="K11" t="str">
            <v xml:space="preserve">danhy-backend.hoanmy.com:443 </v>
          </cell>
          <cell r="L11" t="str">
            <v xml:space="preserve">/caresbook2/auth/register </v>
          </cell>
          <cell r="M11" t="str">
            <v xml:space="preserve">POST /caresbook2/auth/register HTTP/2_x000D_
Host: danhy-backend.hoanmy.com_x000D_
Content-Type: application/json_x000D_
Content-Length: 105_x000D_
Accept-Encoding: gzip, deflate, br_x000D_
User-Agent: okhttp/4.9.2_x000D_
_x000D_
{"username":"work.l0gs3c@gmail.com","password":"Abcd@1234","rawPassword":"Abcd@1234","typeVerify":"mail"} </v>
          </cell>
          <cell r="N11" t="str">
            <v xml:space="preserve">HTTP/2 200 OK_x000D_
Date: Thu, 07 Aug 2025 06:56:43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18_x000D_
X-Kong-Proxy-Latency: 1_x000D_
Via: kong/2.8.5_x000D_
Cf-Cache-Status: DYNAMIC_x000D_
Strict-Transport-Security: max-age=15552000; includeSubDomains; preload_x000D_
Server: cloudflare_x000D_
Cf-Ray: 96b4e02fae4010a9-HKG_x000D_
Alt-Svc: h3=":443"; ma=86400_x000D_
_x000D_
true </v>
          </cell>
          <cell r="O11" t="str">
            <v xml:space="preserve">{_x000D_
    "password": "Abcd@1234", _x000D_
    "rawPassword": "Abcd@1234", _x000D_
    "typeVerify": "mail", _x000D_
    "username": "work.l0gs3c@gmail.com"_x000D_
} </v>
          </cell>
          <cell r="P11" t="str">
            <v xml:space="preserve">true </v>
          </cell>
          <cell r="Q11" t="str">
            <v xml:space="preserve">______ REQUEST _______x000D_
GET Params_x000D_
_x000D_
_x000D_
POST Params_x000D_
JSON_x000D_
1. typeVerify | 2. password | 3. rawPassword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Server | 17. Cf-Ray | 18. Alt-Svc |  </v>
          </cell>
          <cell r="R11"/>
          <cell r="S11"/>
        </row>
        <row r="12">
          <cell r="B12" t="str">
            <v>danhy-backend.hoanmy.com:443 /caresbook2/auth/active  [Đăng ký tài khoản bằng email] [Verify OTP]</v>
          </cell>
          <cell r="C12" t="str">
            <v>#8</v>
          </cell>
          <cell r="D12" t="str">
            <v>Đăng ký tài khoản bằng email</v>
          </cell>
          <cell r="E12" t="str">
            <v>Verify OTP</v>
          </cell>
          <cell r="F12" t="str">
            <v/>
          </cell>
          <cell r="G12" t="str">
            <v>Done</v>
          </cell>
          <cell r="H12" t="str">
            <v>[6] log</v>
          </cell>
          <cell r="I12" t="str">
            <v/>
          </cell>
          <cell r="J12" t="str">
            <v xml:space="preserve">POST </v>
          </cell>
          <cell r="K12" t="str">
            <v xml:space="preserve">danhy-backend.hoanmy.com:443 </v>
          </cell>
          <cell r="L12" t="str">
            <v xml:space="preserve">/caresbook2/auth/active </v>
          </cell>
          <cell r="M12" t="str">
            <v xml:space="preserve">POST /caresbook2/auth/active HTTP/2_x000D_
Host: danhy-backend.hoanmy.com_x000D_
Content-Type: application/json_x000D_
Content-Length: 96_x000D_
Accept-Encoding: gzip, deflate, br_x000D_
User-Agent: okhttp/4.9.2_x000D_
_x000D_
{"username":"work.l0gs3c@gmail.com","password":"Abcd@1234","token":"114751","typeVerify":"mail"} </v>
          </cell>
          <cell r="N12" t="str">
            <v xml:space="preserve">HTTP/2 200 OK_x000D_
Date: Thu, 07 Aug 2025 06:57:24 GMT_x000D_
Content-Type: application/json_x000D_
Cf-Ray: 96b4e12c6c5b0ed0-HKG_x000D_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374_x000D_
X-Kong-Proxy-Latency: 0_x000D_
Via: kong/2.8.5_x000D_
Cf-Cache-Status: DYNAMIC_x000D_
Strict-Transport-Security: max-age=15552000; includeSubDomains; preload_x000D_
Server: cloudflare_x000D_
Alt-Svc: h3=":443"; ma=86400_x000D_
_x000D_
true </v>
          </cell>
          <cell r="O12" t="str">
            <v xml:space="preserve">{_x000D_
    "password": "Abcd@1234", _x000D_
    "token": "114751", _x000D_
    "typeVerify": "mail", _x000D_
    "username": "work.l0gs3c@gmail.com"_x000D_
} </v>
          </cell>
          <cell r="P12" t="str">
            <v xml:space="preserve">true </v>
          </cell>
          <cell r="Q12" t="str">
            <v xml:space="preserve">______ REQUEST _______x000D_
GET Params_x000D_
_x000D_
_x000D_
POST Params_x000D_
JSON_x000D_
1. typeVerify | 2. token | 3. password | 4.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2"/>
          <cell r="S12"/>
        </row>
        <row r="13">
          <cell r="B13" t="str">
            <v xml:space="preserve"> [Group: Đăng nhập] [Đăng nhập]</v>
          </cell>
          <cell r="C13" t="str">
            <v>#9</v>
          </cell>
          <cell r="D13" t="str">
            <v>Group: Đăng nhập</v>
          </cell>
          <cell r="E13" t="str">
            <v>Đăng nhập</v>
          </cell>
          <cell r="F13" t="str">
            <v/>
          </cell>
          <cell r="G13"/>
          <cell r="H13" t="str">
            <v>[1] log</v>
          </cell>
          <cell r="I13" t="str">
            <v/>
          </cell>
          <cell r="J13"/>
          <cell r="K13"/>
          <cell r="L13"/>
          <cell r="M13"/>
          <cell r="N13"/>
          <cell r="O13"/>
          <cell r="P13"/>
          <cell r="Q13"/>
          <cell r="R13"/>
          <cell r="S13"/>
        </row>
        <row r="14">
          <cell r="B14" t="str">
            <v>danhy-backend.hoanmy.com:443 /caresbook2/biometric/getChallenge?prompt=login  [Đăng nhập] [.]</v>
          </cell>
          <cell r="C14" t="str">
            <v>#10</v>
          </cell>
          <cell r="D14" t="str">
            <v>Đăng nhập</v>
          </cell>
          <cell r="E14" t="str">
            <v>.</v>
          </cell>
          <cell r="F14" t="str">
            <v/>
          </cell>
          <cell r="G14" t="str">
            <v>Done</v>
          </cell>
          <cell r="H14" t="str">
            <v>[0] log</v>
          </cell>
          <cell r="I14" t="str">
            <v>👈 Add log</v>
          </cell>
          <cell r="J14" t="str">
            <v xml:space="preserve">GET </v>
          </cell>
          <cell r="K14" t="str">
            <v xml:space="preserve">danhy-backend.hoanmy.com:443 </v>
          </cell>
          <cell r="L14" t="str">
            <v xml:space="preserve">/caresbook2/biometric/getChallenge?prompt=login </v>
          </cell>
          <cell r="M14" t="str">
            <v xml:space="preserve">GET /caresbook2/biometric/getChallenge?prompt=login HTTP/2_x000D_
Host: danhy-backend.hoanmy.com_x000D_
Content-Type: application/json_x000D_
Accept-Encoding: gzip, deflate, br_x000D_
User-Agent: okhttp/4.9.2_x000D_
_x000D_
 </v>
          </cell>
          <cell r="N14" t="str">
            <v xml:space="preserve">HTTP/2 200 OK
Date: Thu, 07 Aug 2025 06:52:47 GMT
Content-Type: application/json
Vary: origin,access-control-request-method,access-control-request-headers,accept-encoding
X-Content-Type-Options: nosniff
X-Xss-Protection: 1; mode=block
X-Xss-Protection: 1; mode=block
Cache-Control: no-cache, no-store, max-age=0, must-revalidate
Pragma: no-cache
Expires: 0
X-Frame-Options: DENY
X-Kong-Upstream-Latency: 6
X-Kong-Proxy-Latency: 0
Via: kong/2.8.5
Cf-Cache-Status: DYNAMIC
Strict-Transport-Security: max-age=15552000; includeSubDomains; preload
Speculation-Rules: "/cdn-cgi/speculation"
Server: cloudflare
Cf-Ray: 96b4da6e0bd28542-HKG
Alt-Svc: h3=":443"; ma=86400
{"status":true,"data":"login1754549567717815","message":"get challenge success","other":null} </v>
          </cell>
          <cell r="O14" t="str">
            <v xml:space="preserve"> </v>
          </cell>
          <cell r="P14" t="str">
            <v xml:space="preserve">{_x000D_
    "data": "login1754549567717815", _x000D_
    "message": "get challenge success", _x000D_
    "other": null, _x000D_
    "status": true_x000D_
} </v>
          </cell>
          <cell r="Q14" t="str">
            <v xml:space="preserve">______ REQUEST _______x000D_
GET Params_x000D_
1. prompt | _x000D_
_x000D_
POST Params_x000D_
1.  | _x000D_
_x000D_
Headers_x000D_
1. Host | 2. Content-Type | 3. Accept-Encoding | 4. User-Agent | _x000D_
_x000D_
Cookies_x000D_
_x000D_
_x000D_
_x000D_
______ RESPONSE _______x000D_
Params_x000D_
JSON_x000D_
1. other | 2. data | 3. message | 4. status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14"/>
          <cell r="S14"/>
        </row>
        <row r="15">
          <cell r="B15" t="str">
            <v>danhy-backend.hoanmy.com:443 /caresbook2/auth/login  [Đăng nhập] [Login]</v>
          </cell>
          <cell r="C15" t="str">
            <v>#12</v>
          </cell>
          <cell r="D15" t="str">
            <v>Đăng nhập</v>
          </cell>
          <cell r="E15" t="str">
            <v>Login</v>
          </cell>
          <cell r="F15" t="str">
            <v/>
          </cell>
          <cell r="G15" t="str">
            <v>Done</v>
          </cell>
          <cell r="H15" t="str">
            <v>[6] log</v>
          </cell>
          <cell r="I15" t="str">
            <v/>
          </cell>
          <cell r="J15" t="str">
            <v xml:space="preserve">POST </v>
          </cell>
          <cell r="K15" t="str">
            <v xml:space="preserve">danhy-backend.hoanmy.com:443 </v>
          </cell>
          <cell r="L15" t="str">
            <v xml:space="preserve">/caresbook2/auth/login </v>
          </cell>
          <cell r="M15" t="str">
            <v xml:space="preserve">POST /caresbook2/auth/login HTTP/2_x000D_
Host: danhy-backend.hoanmy.com_x000D_
Content-Type: application/json_x000D_
Content-Length: 71_x000D_
Accept-Encoding: gzip, deflate, br_x000D_
User-Agent: okhttp/4.9.2_x000D_
_x000D_
{"username":"0123456789","password":"Abcd@1234","platform":"220333QAG"} </v>
          </cell>
          <cell r="N15" t="str">
            <v xml:space="preserve">HTTP/2 200 OK_x000D_
Date: Thu, 07 Aug 2025 07:04:41 GMT_x000D_
Content-Type: application/json_x000D_
Cf-Ray: 96b4ebd95865e88a-HKG_x000D_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213_x000D_
X-Kong-Proxy-Latency: 0_x000D_
Via: kong/2.8.5_x000D_
Cf-Cache-Status: DYNAMIC_x000D_
Strict-Transport-Security: max-age=15552000; includeSubDomains; preload_x000D_
Server: cloudflare_x000D_
Alt-Svc: h3=":443"; ma=86400_x000D_
_x000D_
{"config":{"configNoti":"1;1;1;1","configShare":"1;1;1;1"},"info":{"id":"689419cbbcb0004c754804ea","accessToken":"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refreshToken":null,"active":false,"created_at":null,"expiredIn":36000}} </v>
          </cell>
          <cell r="O15" t="str">
            <v xml:space="preserve">{_x000D_
    "password": "Abcd@1234", _x000D_
    "platform": "220333QAG", _x000D_
    "username": "0123456789"_x000D_
} </v>
          </cell>
          <cell r="P15" t="str">
            <v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v>
          </cell>
          <cell r="Q15" t="str">
            <v xml:space="preserve">______ REQUEST _______x000D_
GET Params_x000D_
_x000D_
_x000D_
POST Params_x000D_
JSON_x000D_
1. platform | 2. password | 3. username | _x000D_
_x000D_
Headers_x000D_
1. Host | 2. Content-Type | 3. Content-Length | 4. Accept-Encoding | 5. User-Agent | _x000D_
_x000D_
Cookies_x000D_
_x000D_
_x000D_
_x000D_
______ RESPONSE _______x000D_
Params_x000D_
JSON_x000D_
1. config_configShare | 2. config_configNoti | 3. info_created_at | 4. info_accessToken | 5. info_active | 6. info_id | 7. info_expiredIn | 8. info_refreshToken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5"/>
          <cell r="S15"/>
        </row>
        <row r="16">
          <cell r="B16" t="str">
            <v>danhy-backend.hoanmy.com:443 /caresbook2/fcm/token  [Đăng nhập] [sent fcm token]</v>
          </cell>
          <cell r="C16" t="str">
            <v>#13</v>
          </cell>
          <cell r="D16" t="str">
            <v>Đăng nhập</v>
          </cell>
          <cell r="E16" t="str">
            <v>sent fcm token</v>
          </cell>
          <cell r="F16" t="str">
            <v/>
          </cell>
          <cell r="G16" t="str">
            <v>Done</v>
          </cell>
          <cell r="H16" t="str">
            <v>[3] log</v>
          </cell>
          <cell r="I16" t="str">
            <v/>
          </cell>
          <cell r="J16" t="str">
            <v xml:space="preserve">POST </v>
          </cell>
          <cell r="K16" t="str">
            <v xml:space="preserve">danhy-backend.hoanmy.com:443 </v>
          </cell>
          <cell r="L16" t="str">
            <v xml:space="preserve">/caresbook2/fcm/token </v>
          </cell>
          <cell r="M16" t="str">
            <v xml:space="preserve">POST /caresbook2/fcm/token HTTP/2_x000D_
Host: danhy-backend.hoanmy.com_x000D_
Authorization: Bearer eyJhbGciOiJSUzI1NiIsInR5cCIgOiAiSldUIiwia2lkIiA6ICJiNmpqMHBaUGRCdF8xWmJ5YlRYUWgtVFlCczgwYmxjcHc1QURqMmZYeWdZIn0.eyJleHAiOjE3NTU2MjM4NTIsImlhdCI6MTc1NTU4Nzg1MiwianRpIjoib25ydHJvOjQ2Y2QyMGRjLWFlMWEtNDFjZS1iODFjLTZiZTliYzg0MjkzNCIsImlzcyI6Imh0dHBzOi8vZGFuaHktYmFja2VuZC5ob2FubXkuY29tL2tleWNsb2FrL3JlYWxtcy9tb2JpbGUiLCJhdWQiOiJhY2NvdW50Iiwic3ViIjoiY2M4MTRkNDItNTcwMS00MjViLWI1OTQtMTQ1NzQ4MGE1ZjkyIiwidHlwIjoiQmVhcmVyIiwiYXpwIjoiY2FyZWJvb2t2Mi1tYW5hZ2VtZW50Iiwic2lkIjoiYzIzNzZhMDUtNzkyOC00NTI1LTg4ZmEtMmU2YmEzOGRjYjM4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NwoIfbueDh0ZbwH_9wXYdR5rAzZJul-qex2ay7aIqAA17_r9lG_webP1JqE3xMGMfeHPSuCuEv7mKTVPsB6M5YWotImRh5_sM3lXzInxnABU_a6LlvaaUeY8ty-urkfNINB12p5UTEiK8q2FrRWR9RbthGdhB7OKXoTJOAl6VVA2AdEkObCadzK5ujX53pIOe_UwzRXozyX9oAssQZOm18wtVJhGfEohmRjxRBhFAUPIcO_HL7Griq21kn0XInGO8XiKOlLHVE2_N_LggdXsDqA3dbGPMmF5crZ0FHTdsGwlJFrSuWjpaDq5fGfwCEkwoszqW3YhsRCY3L1OC4rn6g_x000D_
Content-Type: application/json_x000D_
Content-Length: 191_x000D_
Connection: Keep-Alive_x000D_
Accept-Encoding: gzip, deflate, br_x000D_
User-Agent: okhttp/4.9.2_x000D_
_x000D_
{"token":"foBu3edATgC7uHk2zks2yg:APA91bEO5TuX4sEr9WOSOzY6o0BhFdZ1tUPHa4x827dsz3J1pc44626oiYakAp1IBpayK38o4QwEr4dQL9dSSrLYQUVs0R1dPvOWkd4u9oy47JbTIlwD1V4","ownerId":"6895a3abd65841414b714eba"} </v>
          </cell>
          <cell r="N16" t="str">
            <v xml:space="preserve">HTTP/2 200 OK_x000D_
Date: Tue, 19 Aug 2025 07:18:03 GMT_x000D_
Content-Type: application/json_x000D_
Cf-Ray: 9717dfedf86ddd45-HKG_x000D_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12_x000D_
X-Kong-Proxy-Latency: 1_x000D_
Via: kong/2.8.5_x000D_
Cf-Cache-Status: DYNAMIC_x000D_
Strict-Transport-Security: max-age=15552000; includeSubDomains; preload_x000D_
Server: cloudflare_x000D_
Alt-Svc: h3=":443"; ma=86400_x000D_
_x000D_
{"result":0,"message":"Thành công","data":true} </v>
          </cell>
          <cell r="O16" t="str">
            <v xml:space="preserve">{_x000D_
    "ownerId": "6895a3abd65841414b714eba", _x000D_
    "token": "foBu3edATgC7uHk2zks2yg:APA91bEO5TuX4sEr9WOSOzY6o0BhFdZ1tUPHa4x827dsz3J1pc44626oiYakAp1IBpayK38o4QwEr4dQL9dSSrLYQUVs0R1dPvOWkd4u9oy47JbTIlwD1V4"_x000D_
} </v>
          </cell>
          <cell r="P16" t="str">
            <v xml:space="preserve">{_x000D_
    "data": true, _x000D_
    "message": "Thành công", _x000D_
    "result": 0_x000D_
} </v>
          </cell>
          <cell r="Q16" t="str">
            <v xml:space="preserve">______ REQUEST _______x000D_
GET Params_x000D_
_x000D_
_x000D_
POST Params_x000D_
JSON_x000D_
1. ownerId | 2. token | _x000D_
_x000D_
Headers_x000D_
1. Host | 2. Authorization | 3. Content-Type | 4. Content-Length | 5. Connection | 6. Accept-Encoding | 7. User-Agent | _x000D_
_x000D_
Cookies_x000D_
_x000D_
_x000D_
_x000D_
______ RESPONSE _______x000D_
Params_x000D_
JSON_x000D_
1. data | 2. message | 3. result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6"/>
          <cell r="S16"/>
        </row>
        <row r="17">
          <cell r="B17" t="str">
            <v xml:space="preserve"> [Group: Cập nhập hồ sơ] [Cập nhập hồ sơ]</v>
          </cell>
          <cell r="C17" t="str">
            <v>#14</v>
          </cell>
          <cell r="D17" t="str">
            <v>Group: Cập nhập hồ sơ</v>
          </cell>
          <cell r="E17" t="str">
            <v>Cập nhập hồ sơ</v>
          </cell>
          <cell r="F17" t="str">
            <v/>
          </cell>
          <cell r="G17"/>
          <cell r="H17" t="str">
            <v>[0] log</v>
          </cell>
          <cell r="I17" t="str">
            <v>👈 Add log</v>
          </cell>
          <cell r="J17"/>
          <cell r="K17"/>
          <cell r="L17"/>
          <cell r="M17"/>
          <cell r="N17"/>
          <cell r="O17"/>
          <cell r="P17"/>
          <cell r="Q17"/>
          <cell r="R17"/>
          <cell r="S17"/>
        </row>
        <row r="18">
          <cell r="B18" t="str">
            <v>danhy-backend.hoanmy.com:443 /caresbook2/user/relative/list?ownerId=689419cbbcb0004c754804ea  [Hồ sơ -&gt; Thông tin tài khoản] [relative list]</v>
          </cell>
          <cell r="C18" t="str">
            <v>#15</v>
          </cell>
          <cell r="D18" t="str">
            <v>Hồ sơ -&gt; Thông tin tài khoản</v>
          </cell>
          <cell r="E18" t="str">
            <v>relative list</v>
          </cell>
          <cell r="F18" t="str">
            <v/>
          </cell>
          <cell r="G18" t="str">
            <v>Done</v>
          </cell>
          <cell r="H18" t="str">
            <v>[4] log</v>
          </cell>
          <cell r="I18" t="str">
            <v/>
          </cell>
          <cell r="J18" t="str">
            <v xml:space="preserve">GET </v>
          </cell>
          <cell r="K18" t="str">
            <v xml:space="preserve">danhy-backend.hoanmy.com:443 </v>
          </cell>
          <cell r="L18" t="str">
            <v xml:space="preserve">/caresbook2/user/relative/list?ownerId=689419cbbcb0004c754804ea </v>
          </cell>
          <cell r="M18" t="str">
            <v xml:space="preserve">GET /caresbook2/user/relative/list?ownerId=689419cbbcb0004c754804ea HTTP/2_x000D_
Host: danhy-backend.hoanmy.com_x000D_
Content-Type: application/json_x000D_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Accept-Encoding: gzip, deflate, br_x000D_
User-Agent: okhttp/4.9.2_x000D_
_x000D_
 </v>
          </cell>
          <cell r="N18" t="str">
            <v xml:space="preserve">HTTP/2 200 OK_x000D_
Date: Thu, 07 Aug 2025 07:15:27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Speculation-Rules: "/cdn-cgi/speculation"_x000D_
Server: cloudflare_x000D_
Cf-Ray: 96b4fb9e9bffe2fe-HKG_x000D_
Alt-Svc: h3=":443"; ma=86400_x000D_
_x000D_
[{"id":"689419cbbcb0004c754804f0","userId":"689419cbbcb0004c754804eb","hoTen":"","ngaySinh":"0","maMoiQuanHe":"KO_XAC_DINH","maGioiTinh":null,"hinhAnh":"","fullAddress":null,"maBaoHiemYTe":"","email":null,"soDienThoai":"0123456789","requestMPI":false,"mpi":null}] </v>
          </cell>
          <cell r="O18" t="str">
            <v xml:space="preserve"> </v>
          </cell>
          <cell r="P18" t="str">
            <v xml:space="preserve">[
    {
        "email": null, 
        "fullAddress": null, 
        "hinhAnh": "", 
        "hoTen": "", 
        "id": "689419cbbcb0004c754804f0", 
        "maBaoHiemYTe": "", 
        "maGioiTinh": null, 
        "maMoiQuanHe": "KO_XAC_DINH", 
        "mpi": null, 
        "ngaySinh": "0", 
        "requestMPI": false, 
        "soDienThoai": "0123456789", 
        "userId": "689419cbbcb0004c754804eb"
    }
] </v>
          </cell>
          <cell r="Q18" t="str">
            <v xml:space="preserve">______ REQUEST _______x000D_
GET Params_x000D_
1. ownerId | _x000D_
_x000D_
POST Params_x000D_
1.  | _x000D_
_x000D_
Headers_x000D_
1. Host | 2. Content-Type | 3. Authorization | 4. Accept-Encoding | 5. User-Agent | _x000D_
_x000D_
Cookies_x000D_
_x000D_
_x000D_
_x000D_
______ RESPONSE _______x000D_
Params_x000D_
JSON_x000D_
1. 0_email | 2. 0_requestMPI | 3. 0_mpi | 4. 0_userId | 5. 0_hinhAnh | 6. 0_fullAddress | 7. 0_hoTen | 8. 0_ngaySinh | 9. 0_maGioiTinh | 10. 0_maBaoHiemYTe | 11. 0_maMoiQuanHe | 12. 0_id | 13. 0_soDienThoai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18"/>
          <cell r="S18"/>
        </row>
        <row r="19">
          <cell r="B19" t="str">
            <v>danhy-backend.hoanmy.com:443 /caresbook2/user/relativeType  [Hồ sơ -&gt; Thông tin tài khoản] [relative type]</v>
          </cell>
          <cell r="C19" t="str">
            <v>#16</v>
          </cell>
          <cell r="D19" t="str">
            <v>Hồ sơ -&gt; Thông tin tài khoản</v>
          </cell>
          <cell r="E19" t="str">
            <v>relative type</v>
          </cell>
          <cell r="F19" t="str">
            <v/>
          </cell>
          <cell r="G19" t="str">
            <v>Done</v>
          </cell>
          <cell r="H19" t="str">
            <v>[2] log</v>
          </cell>
          <cell r="I19" t="str">
            <v/>
          </cell>
          <cell r="J19" t="str">
            <v xml:space="preserve">GET </v>
          </cell>
          <cell r="K19" t="str">
            <v xml:space="preserve">danhy-backend.hoanmy.com:443 </v>
          </cell>
          <cell r="L19" t="str">
            <v xml:space="preserve">/caresbook2/user/relativeType </v>
          </cell>
          <cell r="M19" t="str">
            <v xml:space="preserve">GET /caresbook2/user/relativeType HTTP/2
Host: danhy-backend.hoanmy.com
Content-Type: application/json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
Accept-Encoding: gzip, deflate, br
User-Agent: okhttp/4.9.2
 </v>
          </cell>
          <cell r="N19" t="str">
            <v xml:space="preserve">HTTP/2 200 OK
Date: Thu, 07 Aug 2025 07:15:27 GMT
Content-Type: application/json
Cf-Ray: 96b4fb9e9c04e2fe-HKG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20
X-Kong-Proxy-Latency: 0
Via: kong/2.8.5
Cf-Cache-Status: DYNAMIC
Strict-Transport-Security: max-age=15552000; includeSubDomains; preload
Speculation-Rules: "/cdn-cgi/speculation"
Server: cloudflare
Alt-Svc: h3=":443"; ma=86400
[{"id":"5f17b0fdc56d580871563c73","maQuanHe":"ANH_EM","tenQuanHe":"Anh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 </v>
          </cell>
          <cell r="O19" t="str">
            <v xml:space="preserve"> </v>
          </cell>
          <cell r="P19" t="str">
            <v xml:space="preserve">[_x000D_
    {_x000D_
        "ghiChu": null, _x000D_
        "id": "5f17b0fdc56d580871563c73", _x000D_
        "maQuanHe": "ANH_EM", _x000D_
        "tenQuanHe": "Anh em", _x000D_
        "trangThai": true_x000D_
    }, _x000D_
    {_x000D_
        "ghiChu": "", _x000D_
        "id": "60054bb10028142df8f1355d", _x000D_
        "maQuanHe": "VO_CHONG", _x000D_
        "tenQuanHe": "Vợ/Chồng", _x000D_
        "trangThai": true_x000D_
    }, _x000D_
    {_x000D_
        "ghiChu": null, _x000D_
        "id": "5f17b127c56d580871563c74", _x000D_
        "maQuanHe": "CHA", _x000D_
        "tenQuanHe": "Bố", _x000D_
        "trangThai": true_x000D_
    }, _x000D_
    {_x000D_
        "ghiChu": null, _x000D_
        "id": "5f1e4ac707b72f03a406ab01", _x000D_
        "maQuanHe": "ME", _x000D_
        "tenQuanHe": "Mẹ", _x000D_
        "trangThai": true_x000D_
    }, _x000D_
    {_x000D_
        "ghiChu": "", _x000D_
        "id": "5ff2e18fe989c816e27fb4df", _x000D_
        "maQuanHe": "KHAC", _x000D_
        "tenQuanHe": "Khác", _x000D_
        "trangThai": true_x000D_
    }, _x000D_
    {_x000D_
        "ghiChu": null, _x000D_
        "id": "5f17b1152a24c90c0d8a7754", _x000D_
        "maQuanHe": "ONG_BA", _x000D_
        "tenQuanHe": "Ông bà", _x000D_
        "trangThai": true_x000D_
    }, _x000D_
    {_x000D_
        "ghiChu": "", _x000D_
        "id": "5f17b0e32a24c90c0d8a7751", _x000D_
        "maQuanHe": "KO_XAC_DINH", _x000D_
        "tenQuanHe": "Chính chủ", _x000D_
        "trangThai": true_x000D_
    }, _x000D_
    {_x000D_
        "ghiChu": null, _x000D_
        "id": "5f17b141c56d580871563c75", _x000D_
        "maQuanHe": "CO_CHU", _x000D_
        "tenQuanHe": "Cô chú", _x000D_
        "trangThai": true_x000D_
    }, _x000D_
    {_x000D_
        "ghiChu": null, _x000D_
        "id": "5f17b1072a24c90c0d8a7753", _x000D_
        "maQuanHe": "CHAU", _x000D_
        "tenQuanHe": "Cháu", _x000D_
        "trangThai": true_x000D_
    }, _x000D_
    {_x000D_
        "ghiChu": null, _x000D_
        "id": "5f17b0ec2a24c90c0d8a7752", _x000D_
        "maQuanHe": "CON", _x000D_
        "tenQuanHe": "Con", _x000D_
        "trangThai": true_x000D_
    }_x000D_
] </v>
          </cell>
          <cell r="Q19" t="str">
            <v xml:space="preserve">______ REQUEST _______x000D_
GET Params_x000D_
_x000D_
_x000D_
POST Params_x000D_
1.  | _x000D_
_x000D_
Headers_x000D_
1. Host | 2. Content-Type | 3. Authorization | 4. Accept-Encoding | 5. User-Agent | _x000D_
_x000D_
Cookies_x000D_
_x000D_
_x000D_
_x000D_
______ RESPONSE _______x000D_
Params_x000D_
JSON_x000D_
1. 1_ghiChu | 2. 8_tenQuanHe | 3. 0_ghiChu | 4. 6_trangThai | 5. 4_ghiChu | 6. 5_ghiChu | 7. 0_maQuanHe | 8. 2_ghiChu | 9. 3_ghiChu | 10. 6_ghiChu | 11. 7_ghiChu | 12. 8_ghiChu | 13. 3_trangThai | 14. 3_maQuanHe | 15. 5_tenQuanHe | 16. 8_id | 17. 9_maQuanHe | 18. 6_maQuanHe | 19. 0_id | 20. 4_id | 21. 7_trangThai | 22. 5_maQuanHe | 23. 7_tenQuanHe | 24. 0_trangThai | 25. 4_tenQuanHe | 26. 1_tenQuanHe | 27. 7_id | 28. 3_id | 29. 8_trangThai | 30. 7_maQuanHe | 31. 4_maQuanHe | 32. 4_trangThai | 33. 2_id | 34. 1_maQuanHe | 35. 2_tenQuanHe | 36. 6_id | 37. 1_trangThai | 38. 8_maQuanHe | 39. 0_tenQuanHe | 40. 5_trangThai | 41. 9_trangThai | 42. 9_ghiChu | 43. 9_tenQuanHe | 44. 3_tenQuanHe | 45. 2_trangThai | 46. 9_id | 47. 5_id | 48. 1_id | 49. 6_tenQuanHe | 50. 2_maQuanHe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19"/>
          <cell r="S19"/>
        </row>
        <row r="20">
          <cell r="B20" t="str">
            <v>danhy-backend.hoanmy.com:443 /caresbook2/user/info?ownerId=689419cbbcb0004c754804ea&amp;userId=689419cbbcb0004c754804eb  [Hồ sơ -&gt; Thông tin tài khoản] [user info]</v>
          </cell>
          <cell r="C20" t="str">
            <v>#17</v>
          </cell>
          <cell r="D20" t="str">
            <v>Hồ sơ -&gt; Thông tin tài khoản</v>
          </cell>
          <cell r="E20" t="str">
            <v>user info</v>
          </cell>
          <cell r="F20" t="str">
            <v/>
          </cell>
          <cell r="G20" t="str">
            <v>Done</v>
          </cell>
          <cell r="H20" t="str">
            <v>[4] log</v>
          </cell>
          <cell r="I20" t="str">
            <v/>
          </cell>
          <cell r="J20" t="str">
            <v xml:space="preserve">GET </v>
          </cell>
          <cell r="K20" t="str">
            <v xml:space="preserve">danhy-backend.hoanmy.com:443 </v>
          </cell>
          <cell r="L20" t="str">
            <v xml:space="preserve">/caresbook2/user/info?ownerId=689419cbbcb0004c754804ea&amp;userId=689419cbbcb0004c754804eb </v>
          </cell>
          <cell r="M20" t="str">
            <v xml:space="preserve">GET /caresbook2/user/info?ownerId=689419cbbcb0004c754804ea&amp;userId=689419cbbcb0004c754804eb HTTP/2_x000D_
Host: danhy-backend.hoanmy.com_x000D_
Content-Type: application/json_x000D_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Accept-Encoding: gzip, deflate, br_x000D_
User-Agent: okhttp/4.9.2_x000D_
_x000D_
 </v>
          </cell>
          <cell r="N20" t="str">
            <v xml:space="preserve">HTTP/2 200 OK_x000D_
Date: Thu, 07 Aug 2025 07:15:27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0_x000D_
Via: kong/2.8.5_x000D_
Cf-Cache-Status: DYNAMIC_x000D_
Strict-Transport-Security: max-age=15552000; includeSubDomains; preload_x000D_
Speculation-Rules: "/cdn-cgi/speculation"_x000D_
Server: cloudflare_x000D_
Cf-Ray: 96b4fb9e9c06e2fe-HKG_x000D_
Alt-Svc: h3=":443"; ma=86400_x000D_
_x000D_
{"id":"689419cbbcb0004c754804eb","hoTen":"","ngaySinh":0,"maGioiTinh":null,"passport":null,"wardid":null,"wardname":"","districtid":null,"districtname":"","cityid":null,"cityname":"","fullAddress":"","maBaoHiemYTe":"","ownerId":"689419cbbcb0004c754804ea","maMoiQuanHe":"KO_XAC_DINH","soDienThoai":"0123456789","email":null,"diaChi":null,"hinhAnh":null,"noiKCBBD":null,"validFrom":null,"valid5Years":null,"maBN":null,"privacyId":"687f4ad2ed7d0045590f778f","termId":"687daa8a285d48463e4ec6d2","requestMPI":false,"macskcb":null,"mpi":null,"cmnd":null,"CMND":null,"MPI":null,"MACSKCB":null} </v>
          </cell>
          <cell r="O20" t="str">
            <v xml:space="preserve"> </v>
          </cell>
          <cell r="P20" t="str">
            <v xml:space="preserve">{_x000D_
    "CMND": null, _x000D_
    "MACSKCB": null, _x000D_
    "MPI": null, _x000D_
    "cityid": null, _x000D_
    "cityname": "", _x000D_
    "cmnd": null, _x000D_
    "diaChi": null, _x000D_
    "districtid": null, _x000D_
    "districtname": "", _x000D_
    "email": null, _x000D_
    "fullAddress": "", _x000D_
    "hinhAnh": null, _x000D_
    "hoTen": "", _x000D_
    "id": "689419cbbcb0004c754804eb", _x000D_
    "maBN": null, _x000D_
    "maBaoHiemYTe": "", _x000D_
    "maGioiTinh": null, _x000D_
    "maMoiQuanHe": "KO_XAC_DINH", _x000D_
    "macskcb": null, _x000D_
    "mpi": null, _x000D_
    "ngaySinh": 0,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null, _x000D_
    "wardname": ""_x000D_
} </v>
          </cell>
          <cell r="Q20" t="str">
            <v xml:space="preserve">______ REQUEST _______x000D_
GET Params_x000D_
1. ownerId | 2. userId | _x000D_
_x000D_
POST Params_x000D_
1.  | _x000D_
_x000D_
Headers_x000D_
1. Host | 2. Content-Type | 3. Authorization | 4. Accept-Encoding | 5. User-Agent | _x000D_
_x000D_
Cookies_x000D_
_x000D_
_x000D_
_x000D_
______ RESPONSE _______x000D_
Params_x000D_
JSON_x000D_
1. privacyId | 2. MPI | 3. wardid | 4. validFrom | 5. ownerId | 6. cmnd | 7. maMoiQuanHe | 8. maGioiTinh | 9. diaChi | 10. termId | 11. hinhAnh | 12. districtid | 13. maBN | 14. passport | 15. ngaySinh | 16. id | 17. email | 18. maBaoHiemYTe | 19. soDienThoai | 20. wardname | 21. requestMPI | 22. noiKCBBD | 23. cityname | 24. mpi | 25. MACSKCB | 26. cityid | 27. macskcb | 28. valid5Years | 29. districtname | 30. fullAddress | 31. hoTen | 32. CMND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20"/>
          <cell r="S20"/>
        </row>
        <row r="21">
          <cell r="B21" t="str">
            <v>danhy-backend.hoanmy.com:443 /caresbook2/cskcb/tinh/list  [Cập nhập hồ sơ] [list provinces]</v>
          </cell>
          <cell r="C21" t="str">
            <v>#18</v>
          </cell>
          <cell r="D21" t="str">
            <v>Cập nhập hồ sơ</v>
          </cell>
          <cell r="E21" t="str">
            <v>list provinces</v>
          </cell>
          <cell r="F21" t="str">
            <v/>
          </cell>
          <cell r="G21" t="str">
            <v>Done</v>
          </cell>
          <cell r="H21" t="str">
            <v>[0] log</v>
          </cell>
          <cell r="I21" t="str">
            <v>👈 Add log</v>
          </cell>
          <cell r="J21" t="str">
            <v xml:space="preserve">GET </v>
          </cell>
          <cell r="K21" t="str">
            <v xml:space="preserve">danhy-backend.hoanmy.com:443 </v>
          </cell>
          <cell r="L21" t="str">
            <v xml:space="preserve">/caresbook2/cskcb/tinh/list </v>
          </cell>
          <cell r="M21" t="str">
            <v xml:space="preserve">GET /caresbook2/cskcb/tinh/list HTTP/2_x000D_
Host: danhy-backend.hoanmy.com_x000D_
Content-Type: application/json_x000D_
Accept-Encoding: gzip, deflate, br_x000D_
User-Agent: okhttp/4.9.2_x000D_
_x000D_
 </v>
          </cell>
          <cell r="N21" t="str">
            <v xml:space="preserve">HTTP/2 200 OK_x000D_
Date: Thu, 07 Aug 2025 07:17:52 GMT_x000D_
Content-Type: application/json_x000D_
Cf-Ray: 96b4ff2adb8c5657-HKG_x000D_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Speculation-Rules: "/cdn-cgi/speculation"_x000D_
Server: cloudflare_x000D_
Alt-Svc: h3=":443"; ma=86400_x000D_
_x000D_
[{"ma":80,"ten":"Long An"},{"ma":11,"ten":"Điện Biên"},{"ma":74,"ten":"Bình Dương"},{"ma":31,"ten":"Hải Phòng"},{"ma":40,"ten":"Nghệ An"},{"ma":91,"ten":"Kiên Giang"},{"ma":22,"ten":"Quảng Ninh"},{"ma":1,"ten":"Hà Nội"},{"ma":75,"ten":"Đồng Nai"},{"ma":48,"ten":"Đà Nẵng"},{"ma":87,"ten":"Đồng Tháp"},{"ma":15,"ten":"Yên Bái"},{"ma":86,"ten":"Vĩnh Long"},{"ma":19,"ten":"Thái Nguyên"},{"ma":35,"ten":"Hà Nam"},{"ma":83,"ten":"Bến Tre"},{"ma":70,"ten":"Bình Phước"},{"ma":92,"ten":"Cần Thơ"},{"ma":79,"ten":"Hồ Chí Minh"},{"ma":14,"ten":"Sơn La"},{"ma":30,"ten":"Hải Dương"},{"ma":77,"ten":"Bà Rịa - Vũng Tàu"},{"ma":12,"ten":"Lai Châu"},{"ma":26,"ten":"Vĩnh Phúc"},{"ma":8,"ten":"Tuyên Quang"},{"ma":95,"ten":"Bạc Liêu"},{"ma":6,"ten":"Bắc Kạn"},{"ma":49,"ten":"Quảng Nam"},{"ma":20,"ten":"Lạng Sơn"},{"ma":4,"ten":"Cao Bằng"},{"ma":44,"ten":"Quảng Bình"},{"ma":94,"ten":"Sóc Trăng"},{"ma":62,"ten":"Kon Tum"},{"ma":45,"ten":"Quảng Trị"},{"ma":56,"ten":"Khánh Hòa"},{"ma":37,"ten":"Ninh Bình"},{"ma":89,"ten":"An Giang"},{"ma":82,"ten":"Tiền Giang"},{"ma":34,"ten":"Thái Bình"},{"ma":36,"ten":"Nam Định"},{"ma":46,"ten":"Thừa Thiên Huế"},{"ma":72,"ten":"Tây Ninh"},{"ma":33,"ten":"Hưng Yên"},{"ma":2,"ten":"Hà Giang"},{"ma":42,"ten":"Hà Tĩnh"},{"ma":93,"ten":"Hậu Giang"},{"ma":25,"ten":"Phú Thọ"},{"ma":66,"ten":"Đắk Lắk"},{"ma":52,"ten":"Bình Định"},{"ma":60,"ten":"Bình Thuận"},{"ma":96,"ten":"Cà Mau"},{"ma":64,"ten":"Gia Lai"},{"ma":84,"ten":"Trà Vinh"},{"ma":17,"ten":"Hoà Bình"},{"ma":38,"ten":"Thanh Hóa"},{"ma":67,"ten":"Đắk Nông"},{"ma":51,"ten":"Quảng Ngãi"},{"ma":24,"ten":"Bắc Giang"},{"ma":10,"ten":"Lào Cai"},{"ma":54,"ten":"Phú Yên"},{"ma":58,"ten":"Ninh Thuận"},{"ma":68,"ten":"Lâm Đồng"},{"ma":27,"ten":"Bắc Ninh"}] </v>
          </cell>
          <cell r="O21" t="str">
            <v xml:space="preserve"> </v>
          </cell>
          <cell r="P21" t="str">
            <v xml:space="preserve">[_x000D_
    {_x000D_
        "ma": 80, _x000D_
        "ten": "Long An"_x000D_
    }, _x000D_
    {_x000D_
        "ma": 11, _x000D_
        "ten": "Điện Biên"_x000D_
    }, _x000D_
    {_x000D_
        "ma": 74, _x000D_
        "ten": "Bình Dương"_x000D_
    }, _x000D_
    {_x000D_
        "ma": 31, _x000D_
        "ten": "Hải Phòng"_x000D_
    }, _x000D_
    {_x000D_
        "ma": 40, _x000D_
        "ten": "Nghệ An"_x000D_
    }, _x000D_
    {_x000D_
        "ma": 91, _x000D_
        "ten": "Kiên Giang"_x000D_
    }, _x000D_
    {_x000D_
        "ma": 22, _x000D_
        "ten": "Quảng Ninh"_x000D_
    }, _x000D_
    {_x000D_
        "ma": 1, _x000D_
        "ten": "Hà Nội"_x000D_
    }, _x000D_
    {_x000D_
        "ma": 75, _x000D_
        "ten": "Đồng Nai"_x000D_
    }, _x000D_
    {_x000D_
        "ma": 48, _x000D_
        "ten": "Đà Nẵng"_x000D_
    }, _x000D_
    {_x000D_
        "ma": 87, _x000D_
        "ten": "Đồng Tháp"_x000D_
    }, _x000D_
    {_x000D_
        "ma": 15, _x000D_
        "ten": "Yên Bái"_x000D_
    }, _x000D_
    {_x000D_
        "ma": 86, _x000D_
        "ten": "Vĩnh Long"_x000D_
    }, _x000D_
    {_x000D_
        "ma": 19, _x000D_
        "ten": "Thái Nguyên"_x000D_
    }, _x000D_
    {_x000D_
        "ma": 35, _x000D_
        "ten": "Hà Nam"_x000D_
    }, _x000D_
    {_x000D_
        "ma": 83, _x000D_
        "ten": "Bến Tre"_x000D_
    }, _x000D_
    {_x000D_
        "ma": 70, _x000D_
        "ten": "Bình Phước"_x000D_
    }, _x000D_
    {_x000D_
        "ma": 92, _x000D_
        "ten": "Cần Thơ"_x000D_
    }, _x000D_
    {_x000D_
        "ma": 79, _x000D_
        "ten": "Hồ Chí Minh"_x000D_
    }, _x000D_
    {_x000D_
        "ma": 14, _x000D_
        "ten": "Sơn La"_x000D_
    }, _x000D_
    {_x000D_
        "ma": 30, _x000D_
        "ten": "Hải Dương"_x000D_
    }, _x000D_
    {_x000D_
        "ma": 77, _x000D_
        "ten": "Bà Rịa - Vũng Tàu"_x000D_
    }, _x000D_
    {_x000D_
        "ma": 12, _x000D_
        "ten": "Lai Châu"_x000D_
    }, _x000D_
    {_x000D_
        "ma": 26, _x000D_
        "ten": "Vĩnh Phúc"_x000D_
    }, _x000D_
    {_x000D_
        "ma": 8, _x000D_
        "ten": "Tuyên Quang"_x000D_
    }, _x000D_
    {_x000D_
        "ma": 95, _x000D_
        "ten": "Bạc Liêu"_x000D_
    }, _x000D_
    {_x000D_
        "ma": 6, _x000D_
        "ten": "Bắc Kạn"_x000D_
    }, _x000D_
    {_x000D_
        "ma": 49, _x000D_
        "ten": "Quảng Nam"_x000D_
    }, _x000D_
    {_x000D_
        "ma": 20, _x000D_
        "ten": "Lạng Sơn"_x000D_
    }, _x000D_
    {_x000D_
        "ma": 4, _x000D_
        "ten": "Cao Bằng"_x000D_
    }, _x000D_
    {_x000D_
        "ma": 44, _x000D_
        "ten": "Quảng Bình"_x000D_
    }, _x000D_
    {_x000D_
        "ma": 94, _x000D_
        "ten": "Sóc Trăng"_x000D_
    }, _x000D_
    {_x000D_
        "ma": 62, _x000D_
        "ten": "Kon Tum"_x000D_
    }, _x000D_
    {_x000D_
        "ma": 45, _x000D_
        "ten": "Quảng Trị"_x000D_
    }, _x000D_
    {_x000D_
        "ma": 56, _x000D_
        "ten": "Khánh Hòa"_x000D_
    }, _x000D_
    {_x000D_
        "ma": 37, _x000D_
        "ten": "Ninh Bình"_x000D_
    }, _x000D_
    {_x000D_
        "ma": 89, _x000D_
        "ten": "An Giang"_x000D_
    }, _x000D_
    {_x000D_
        "ma": 82, _x000D_
        "ten": "Tiền Giang"_x000D_
    }, _x000D_
    {_x000D_
        "ma": 34, _x000D_
        "ten": "Thái Bình"_x000D_
    }, _x000D_
    {_x000D_
        "ma": 36, _x000D_
        "ten": "Nam Định"_x000D_
    }, _x000D_
    {_x000D_
        "ma": 46, _x000D_
        "ten": "Thừa Thiên Huế"_x000D_
    }, _x000D_
    {_x000D_
        "ma": 72, _x000D_
        "ten": "Tây Ninh"_x000D_
    }, _x000D_
    {_x000D_
        "ma": 33, _x000D_
        "ten": "Hưng Yên"_x000D_
    }, _x000D_
    {_x000D_
        "ma": 2, _x000D_
        "ten": "Hà Giang"_x000D_
    }, _x000D_
    {_x000D_
        "ma": 42, _x000D_
        "ten": "Hà Tĩnh"_x000D_
    }, _x000D_
    {_x000D_
        "ma": 93, _x000D_
        "ten": "Hậu Giang"_x000D_
    }, _x000D_
    {_x000D_
        "ma": 25, _x000D_
        "ten": "Phú Thọ"_x000D_
    }, _x000D_
    {_x000D_
        "ma": 66, _x000D_
        "ten": "Đắk Lắk"_x000D_
    }, _x000D_
    {_x000D_
        "ma": 52, _x000D_
        "ten": "Bình Định"_x000D_
    }, _x000D_
    {_x000D_
        "ma": 60, _x000D_
        "ten": "Bình Thuận"_x000D_
    }, _x000D_
    {_x000D_
        "ma": 96, _x000D_
        "ten": "Cà Mau"_x000D_
    }, _x000D_
    {_x000D_
        "ma": 64, _x000D_
        "ten": "Gia Lai"_x000D_
    }, _x000D_
    {_x000D_
        "ma": 84, _x000D_
        "ten": "Trà Vinh"_x000D_
    }, _x000D_
    {_x000D_
        "ma": 17, _x000D_
        "ten": "Hoà Bình"_x000D_
    }, _x000D_
    {_x000D_
        "ma": 38, _x000D_
        "ten": "Thanh Hóa"_x000D_
    }, _x000D_
    {_x000D_
        "ma": 67, _x000D_
        "ten": "Đắk Nông"_x000D_
    }, _x000D_
    {_x000D_
        "ma": 51, _x000D_
        "ten": "Quảng Ngãi"_x000D_
    }, _x000D_
    {_x000D_
        "ma": 24, _x000D_
        "ten": "Bắc Giang"_x000D_
    }, _x000D_
    {_x000D_
        "ma": 10, _x000D_
        "ten": "Lào Cai"_x000D_
    }, _x000D_
    {_x000D_
        "ma": 54, _x000D_
        "ten": "Phú Yên"_x000D_
    }, _x000D_
    {_x000D_
        "ma": 58, _x000D_
        "ten": "Ninh Thuận"_x000D_
    }, _x000D_
    {_x000D_
        "ma": 68, _x000D_
        "ten": "Lâm Đồng"_x000D_
    }, _x000D_
    {_x000D_
        "ma": 27, _x000D_
        "ten": "Bắc Ninh"_x000D_
    }_x000D_
] </v>
          </cell>
          <cell r="Q21" t="str">
            <v xml:space="preserve">______ REQUEST _______x000D_
GET Params_x000D_
_x000D_
_x000D_
POST Params_x000D_
1.  | _x000D_
_x000D_
Headers_x000D_
1. Host | 2. Content-Type | 3. Accept-Encoding | 4. User-Agent | _x000D_
_x000D_
Cookies_x000D_
_x000D_
_x000D_
_x000D_
______ RESPONSE _______x000D_
Params_x000D_
JSON_x000D_
1. 42_ma | 2. 46_ten | 3. 11_ten | 4. 5_ten | 5. 54_ten | 6. 59_ma | 7. 62_ten | 8. 38_ten | 9. 0_ma | 10. 27_ma | 11. 51_ma | 12. 36_ma | 13. 13_ten | 14. 13_ma | 15. 44_ten | 16. 48_ten | 17. 16_ma | 18. 6_ma | 19. 52_ten | 20. 7_ten | 21. 47_ma | 22. 60_ma | 23. 22_ma | 24. 21_ten | 25. 34_ten | 26. 28_ten | 27. 58_ten | 28. 33_ma | 29. 15_ten | 30. 54_ma | 31. 3_ma | 32. 50_ten | 33. 9_ma | 34. 15_ma | 35. 44_ma | 36. 9_ten | 37. 38_ma | 38. 25_ten | 39. 21_ma | 40. 23_ten | 41. 30_ma | 42. 57_ma | 43. 17_ten | 44. 29_ma | 45. 40_ten | 46. 31_ten | 47. 0_ten | 48. 18_ma | 49. 41_ma | 50. 4_ma | 51. 24_ma | 52. 19_ten | 53. 36_ten | 54. 49_ten | 55. 1_ma | 56. 12_ten | 57. 42_ten | 58. 52_ma | 59. 49_ma | 60. 55_ten | 61. 35_ma | 62. 2_ten | 63. 10_ma | 64. 17_ma | 65. 7_ma | 66. 29_ten | 67. 46_ma | 68. 61_ma | 69. 23_ma | 70. 45_ten | 71. 47_ten | 72. 53_ten | 73. 32_ma | 74. 10_ten | 75. 39_ten | 76. 55_ma | 77. 4_ten | 78. 61_ten | 79. 22_ten | 80. 43_ma | 81. 57_ten | 82. 27_ten | 83. 14_ten | 84. 37_ma | 85. 51_ten | 86. 6_ten | 87. 26_ma | 88. 58_ma | 89. 12_ma | 90. 50_ma | 91. 33_ten | 92. 20_ten | 93. 16_ten | 94. 41_ten | 95. 40_ma | 96. 59_ten | 97. 19_ma | 98. 5_ma | 99. 32_ten | 100. 25_ma | 101. 1_ten | 102. 8_ten | 103. 34_ma | 104. 53_ma | 105. 48_ma | 106. 11_ma | 107. 2_ma | 108. 26_ten | 109. 18_ten | 110. 35_ten | 111. 8_ma | 112. 20_ma | 113. 30_ten | 114. 45_ma | 115. 62_ma | 116. 39_ma | 117. 56_ten | 118. 3_ten | 119. 43_ten | 120. 60_ten | 121. 31_ma | 122. 28_ma | 123. 56_ma | 124. 37_ten | 125. 14_ma | 126. 24_ten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21"/>
          <cell r="S21"/>
        </row>
        <row r="22">
          <cell r="B22" t="str">
            <v>danhy-backend.hoanmy.com:443 /caresbook2/cskcb/quanhuyen/list?id=87  [Cập nhập hồ sơ] [list districts]</v>
          </cell>
          <cell r="C22" t="str">
            <v>#19</v>
          </cell>
          <cell r="D22" t="str">
            <v>Cập nhập hồ sơ</v>
          </cell>
          <cell r="E22" t="str">
            <v>list districts</v>
          </cell>
          <cell r="F22" t="str">
            <v/>
          </cell>
          <cell r="G22"/>
          <cell r="H22" t="str">
            <v>[0] log</v>
          </cell>
          <cell r="I22" t="str">
            <v>👈 Add log</v>
          </cell>
          <cell r="J22" t="str">
            <v xml:space="preserve">GET </v>
          </cell>
          <cell r="K22" t="str">
            <v xml:space="preserve">danhy-backend.hoanmy.com:443 </v>
          </cell>
          <cell r="L22" t="str">
            <v xml:space="preserve">/caresbook2/cskcb/quanhuyen/list?id=87 </v>
          </cell>
          <cell r="M22" t="str">
            <v xml:space="preserve">GET /caresbook2/cskcb/quanhuyen/list?id=87 HTTP/2_x000D_
Host: danhy-backend.hoanmy.com_x000D_
Content-Type: application/json_x000D_
Accept-Encoding: gzip, deflate, br_x000D_
User-Agent: okhttp/4.9.2_x000D_
_x000D_
 </v>
          </cell>
          <cell r="N22" t="str">
            <v xml:space="preserve">HTTP/2 200 OK_x000D_
Date: Thu, 07 Aug 2025 07:17:55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10_x000D_
X-Kong-Proxy-Latency: 0_x000D_
Via: kong/2.8.5_x000D_
Cf-Cache-Status: DYNAMIC_x000D_
Strict-Transport-Security: max-age=15552000; includeSubDomains; preload_x000D_
Speculation-Rules: "/cdn-cgi/speculation"_x000D_
Server: cloudflare_x000D_
Cf-Ray: 96b4ff3cd8445657-HKG_x000D_
Alt-Svc: h3=":443"; ma=86400_x000D_
_x000D_
[{"ma":875,"ten":"Huyện Lấp Vò"},{"ma":866,"ten":"Tp.Cao Lãnh"},{"ma":873,"ten":"Huyện Cao Lãnh"},{"ma":877,"ten":"Huyện Châu Thành"},{"ma":874,"ten":"Huyện Thanh Bình"},{"ma":871,"ten":"Huyện Tam Nông"},{"ma":872,"ten":"Huyện Tháp Mười"},{"ma":869,"ten":"Huyện Tân Hồng"},{"ma":868,"ten":"Tp.Hồng Ngự"},{"ma":876,"ten":"Huyện Lai Vung"},{"ma":870,"ten":"Huyện Hồng Ngự"},{"ma":867,"ten":"Tp.Sa Đéc"}] </v>
          </cell>
          <cell r="O22" t="str">
            <v xml:space="preserve"> </v>
          </cell>
          <cell r="P22" t="str">
            <v xml:space="preserve">[_x000D_
    {_x000D_
        "ma": 875, _x000D_
        "ten": "Huyện Lấp Vò"_x000D_
    }, _x000D_
    {_x000D_
        "ma": 866, _x000D_
        "ten": "Tp.Cao Lãnh"_x000D_
    }, _x000D_
    {_x000D_
        "ma": 873, _x000D_
        "ten": "Huyện Cao Lãnh"_x000D_
    }, _x000D_
    {_x000D_
        "ma": 877, _x000D_
        "ten": "Huyện Châu Thành"_x000D_
    }, _x000D_
    {_x000D_
        "ma": 874, _x000D_
        "ten": "Huyện Thanh Bình"_x000D_
    }, _x000D_
    {_x000D_
        "ma": 871, _x000D_
        "ten": "Huyện Tam Nông"_x000D_
    }, _x000D_
    {_x000D_
        "ma": 872, _x000D_
        "ten": "Huyện Tháp Mười"_x000D_
    }, _x000D_
    {_x000D_
        "ma": 869, _x000D_
        "ten": "Huyện Tân Hồng"_x000D_
    }, _x000D_
    {_x000D_
        "ma": 868, _x000D_
        "ten": "Tp.Hồng Ngự"_x000D_
    }, _x000D_
    {_x000D_
        "ma": 876, _x000D_
        "ten": "Huyện Lai Vung"_x000D_
    }, _x000D_
    {_x000D_
        "ma": 870, _x000D_
        "ten": "Huyện Hồng Ngự"_x000D_
    }, _x000D_
    {_x000D_
        "ma": 867, _x000D_
        "ten": "Tp.Sa Đéc"_x000D_
    }_x000D_
] </v>
          </cell>
          <cell r="Q22" t="str">
            <v xml:space="preserve">______ REQUEST _______x000D_
GET Params_x000D_
1. id | _x000D_
_x000D_
POST Params_x000D_
1.  | _x000D_
_x000D_
Headers_x000D_
1. Host | 2. Content-Type | 3. Accept-Encoding | 4. User-Agent | _x000D_
_x000D_
Cookies_x000D_
_x000D_
_x000D_
_x000D_
______ RESPONSE _______x000D_
Params_x000D_
JSON_x000D_
1. 9_ma | 2. 11_ten | 3. 5_ten | 4. 7_ma | 5. 5_ma | 6. 9_ten | 7. 1_ten | 8. 10_ten | 9. 0_ma | 10. 8_ten | 11. 2_ma | 12. 11_ma | 13. 4_ten | 14. 0_ten | 15. 8_ma | 16. 6_ma | 17. 4_ma | 18. 7_ten | 19. 3_ten | 20. 6_ten | 21. 1_ma | 22. 3_ma | 23. 2_ten | 24. 10_ma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22"/>
          <cell r="S22"/>
        </row>
        <row r="23">
          <cell r="B23" t="str">
            <v>danhy-backend.hoanmy.com:443 /caresbook2/cskcb/phuongxa/list?id=866  [Cập nhập hồ sơ] [list communes]</v>
          </cell>
          <cell r="C23" t="str">
            <v>#20</v>
          </cell>
          <cell r="D23" t="str">
            <v>Cập nhập hồ sơ</v>
          </cell>
          <cell r="E23" t="str">
            <v>list communes</v>
          </cell>
          <cell r="F23" t="str">
            <v/>
          </cell>
          <cell r="G23" t="str">
            <v>Done</v>
          </cell>
          <cell r="H23" t="str">
            <v>[1] log</v>
          </cell>
          <cell r="I23" t="str">
            <v/>
          </cell>
          <cell r="J23" t="str">
            <v xml:space="preserve">GET </v>
          </cell>
          <cell r="K23" t="str">
            <v xml:space="preserve">danhy-backend.hoanmy.com:443 </v>
          </cell>
          <cell r="L23" t="str">
            <v xml:space="preserve">/caresbook2/cskcb/phuongxa/list?id=866 </v>
          </cell>
          <cell r="M23" t="str">
            <v xml:space="preserve">GET /caresbook2/cskcb/phuongxa/list?id=866 HTTP/2_x000D_
Host: danhy-backend.hoanmy.com_x000D_
Content-Type: application/json_x000D_
Accept-Encoding: gzip, deflate, br_x000D_
User-Agent: okhttp/4.9.2_x000D_
_x000D_
 </v>
          </cell>
          <cell r="N23" t="str">
            <v xml:space="preserve">HTTP/2 200 OK_x000D_
Date: Thu, 07 Aug 2025 07:17:57 GMT_x000D_
Content-Type: application/json_x000D_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26_x000D_
X-Kong-Proxy-Latency: 0_x000D_
Via: kong/2.8.5_x000D_
Cf-Cache-Status: DYNAMIC_x000D_
Strict-Transport-Security: max-age=15552000; includeSubDomains; preload_x000D_
Speculation-Rules: "/cdn-cgi/speculation"_x000D_
Server: cloudflare_x000D_
Cf-Ray: 96b4ff4a4f915657-HKG_x000D_
Alt-Svc: h3=":443"; ma=86400_x000D_
_x000D_
[{"ma":29875,"ten":"Phường 3"},{"ma":29878,"ten":"Phường 6"},{"ma":29866,"ten":"Phường 1"},{"ma":29863,"ten":"Phường 11"},{"ma":29872,"ten":"Phường 4"},{"ma":29869,"ten":"Phường 2"},{"ma":29888,"ten":"Phường Mỹ Phú"},{"ma":29892,"ten":"Phường Hòa Thuận"},{"ma":29893,"ten":"Xã Hòa An"},{"ma":29887,"ten":"Xã Mỹ Trà"},{"ma":29881,"ten":"Xã Mỹ Ngãi"},{"ma":29884,"ten":"Xã Mỹ Tân"},{"ma":29896,"ten":"Xã Tân Thuận Đông"},{"ma":29890,"ten":"Xã Tân Thuận Tây"},{"ma":29899,"ten":"Xã Tịnh Thới"}] </v>
          </cell>
          <cell r="O23" t="str">
            <v xml:space="preserve"> </v>
          </cell>
          <cell r="P23" t="str">
            <v xml:space="preserve">[_x000D_
    {_x000D_
        "ma": 29875, _x000D_
        "ten": "Phường 3"_x000D_
    }, _x000D_
    {_x000D_
        "ma": 29878, _x000D_
        "ten": "Phường 6"_x000D_
    }, _x000D_
    {_x000D_
        "ma": 29866, _x000D_
        "ten": "Phường 1"_x000D_
    }, _x000D_
    {_x000D_
        "ma": 29863, _x000D_
        "ten": "Phường 11"_x000D_
    }, _x000D_
    {_x000D_
        "ma": 29872, _x000D_
        "ten": "Phường 4"_x000D_
    }, _x000D_
    {_x000D_
        "ma": 29869, _x000D_
        "ten": "Phường 2"_x000D_
    }, _x000D_
    {_x000D_
        "ma": 29888, _x000D_
        "ten": "Phường Mỹ Phú"_x000D_
    }, _x000D_
    {_x000D_
        "ma": 29892, _x000D_
        "ten": "Phường Hòa Thuận"_x000D_
    }, _x000D_
    {_x000D_
        "ma": 29893, _x000D_
        "ten": "Xã Hòa An"_x000D_
    }, _x000D_
    {_x000D_
        "ma": 29887, _x000D_
        "ten": "Xã Mỹ Trà"_x000D_
    }, _x000D_
    {_x000D_
        "ma": 29881, _x000D_
        "ten": "Xã Mỹ Ngãi"_x000D_
    }, _x000D_
    {_x000D_
        "ma": 29884, _x000D_
        "ten": "Xã Mỹ Tân"_x000D_
    }, _x000D_
    {_x000D_
        "ma": 29896, _x000D_
        "ten": "Xã Tân Thuận Đông"_x000D_
    }, _x000D_
    {_x000D_
        "ma": 29890, _x000D_
        "ten": "Xã Tân Thuận Tây"_x000D_
    }, _x000D_
    {_x000D_
        "ma": 29899, _x000D_
        "ten": "Xã Tịnh Thới"_x000D_
    }_x000D_
] </v>
          </cell>
          <cell r="Q23" t="str">
            <v xml:space="preserve">______ REQUEST _______x000D_
GET Params_x000D_
1. id | _x000D_
_x000D_
POST Params_x000D_
1.  | _x000D_
_x000D_
Headers_x000D_
1. Host | 2. Content-Type | 3. Accept-Encoding | 4. User-Agent | _x000D_
_x000D_
Cookies_x000D_
_x000D_
_x000D_
_x000D_
______ RESPONSE _______x000D_
Params_x000D_
JSON_x000D_
1. 9_ma | 2. 11_ten | 3. 5_ten | 4. 7_ma | 5. 5_ma | 6. 9_ten | 7. 1_ten | 8. 10_ten | 9. 0_ma | 10. 8_ten | 11. 2_ma | 12. 11_ma | 13. 13_ten | 14. 13_ma | 15. 4_ten | 16. 0_ten | 17. 8_ma | 18. 6_ma | 19. 4_ma | 20. 7_ten | 21. 14_ten | 22. 3_ten | 23. 6_ten | 24. 1_ma | 25. 12_ten | 26. 3_ma | 27. 12_ma | 28. 14_ma | 29. 2_ten | 30. 10_ma | _x000D_
_x000D_
Headers_x000D_
1. Date | 2. Content-Type | 3. Vary | 4. X-Content-Type-Options | 5. X-Xss-Protection | 6. X-Xss-Protection | 7. Cache-Control | 8. Pragma | 9. Expires | 10. X-Frame-Options | 11. X-Kong-Upstream-Latency | 12. X-Kong-Proxy-Latency | 13. Via | 14. Cf-Cache-Status | 15. Strict-Transport-Security | 16. Speculation-Rules | 17. Server | 18. Cf-Ray | 19. Alt-Svc |  </v>
          </cell>
          <cell r="R23"/>
          <cell r="S23"/>
        </row>
        <row r="24">
          <cell r="B24" t="str">
            <v>danhy-backend.hoanmy.com:443 /caresbook2/user/update?ownerId=689419cbbcb0004c754804ea&amp;userId=689419cbbcb0004c754804eb  [Cập nhập hồ sơ] [update profile]</v>
          </cell>
          <cell r="C24" t="str">
            <v>#21</v>
          </cell>
          <cell r="D24" t="str">
            <v>Cập nhập hồ sơ</v>
          </cell>
          <cell r="E24" t="str">
            <v>update profile</v>
          </cell>
          <cell r="F24" t="str">
            <v/>
          </cell>
          <cell r="G24" t="str">
            <v>Done</v>
          </cell>
          <cell r="H24" t="str">
            <v>[2] log</v>
          </cell>
          <cell r="I24" t="str">
            <v/>
          </cell>
          <cell r="J24" t="str">
            <v xml:space="preserve">POST </v>
          </cell>
          <cell r="K24" t="str">
            <v xml:space="preserve">danhy-backend.hoanmy.com:443 </v>
          </cell>
          <cell r="L24" t="str">
            <v xml:space="preserve">/caresbook2/user/update?ownerId=689419cbbcb0004c754804ea&amp;userId=689419cbbcb0004c754804eb </v>
          </cell>
          <cell r="M24" t="str">
            <v xml:space="preserve">POST /caresbook2/user/update?ownerId=689419cbbcb0004c754804ea&amp;userId=689419cbbcb0004c754804eb HTTP/2_x000D_
Host: danhy-backend.hoanmy.com_x000D_
Authorization: Bearer eyJhbGciOiJSUzI1NiIsInR5cCIgOiAiSldUIiwia2lkIiA6ICJNV19SU1owdEZmc3RDVFdmRHVIUTFDTUNWbzVRS0VQRTQ3SjVGU0pmSGZNIn0.eyJleHAiOjE3NTQ1ODY3MjgsImlhdCI6MTc1NDU1MDcyOCwianRpIjoib25ydHJvOjgyZjNmZWNiLTUyYmEtNDUyMC05M2Q1LWY2YjlkYTFjMGU3ZiIsImlzcyI6Imh0dHBzOi8vZGFuaHktYmFja2VuZC11YXQuaG9hbm15LmNvbS9rZXljbG9hay9yZWFsbXMvbW9iaWxlIiwiYXVkIjoiYWNjb3VudCIsInN1YiI6IjFkNGZiNTU0LWY0NTEtNGU3ZS04MDEyLWI4OGFlZDZmODQ1ZCIsInR5cCI6IkJlYXJlciIsImF6cCI6ImNhcmVib29rdjItbWFuYWdlbWVudCIsInNpZCI6IjUzOWU0NjhjLWNkZTAtNDhmYi04NzVlLTg0ZDE2OGExNjA2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KvsxXp8gf4GAlfrvFvBcY-tFaWEILz2O9KVBUv3zbBiFBVeJWX7_YwwSQzIt0vno3HwBVQWNYmCUiCFp3Cog5ByakiOr7Yb3CT6Dx_16dWuxGDMIUI40_RgsdZFTVMYf235pkum3SJ2pnzBm3kfmDHjP-Cn3CqVZdkVTK9_A1qK_08iVleSHvWTGnNTJRyCGyBok7xMpDPmUEYdQcEFXfApHuJUhMl6E6cOZR62CkdLg4cLqBV06gSMn-cnUT6OwuMPgBUMcHjYKLqR_-wLWj3cY_kxDRwqkqbfyGHoRYemVZo5Qg07K_P57N_jNHBh3P8GvOrjYdYgtN3CA02lPlQ_x000D_
Content-Type: application/json_x000D_
Content-Length: 300_x000D_
Accept-Encoding: gzip, deflate, br_x000D_
User-Agent: okhttp/4.9.2_x000D_
_x000D_
{"ttinUser":{"hoTen":"TECHLAB2","ngaySinh":1754550927495,"maGioiTinh":"1","cmnd":"12443334","cityid":87,"districtid":866,"wardid":29866,"diaChi":"11111","maBaoHiemYTe":"1010101","maMoiQuanHe":"KO_XAC_DINH","email":"abc@gmail.com","soDienThoai":"0123456789","requestMPI":false,"mpi":null},"avatar":""} </v>
          </cell>
          <cell r="N24" t="str">
            <v xml:space="preserve">HTTP/2 200 OK_x000D_
Date: Thu, 07 Aug 2025 07:18:48 GMT_x000D_
Content-Type: application/json_x000D_
Cf-Ray: 96b5008a0a531fc7-HKG_x000D_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27_x000D_
X-Kong-Proxy-Latency: 0_x000D_
Via: kong/2.8.5_x000D_
Cf-Cache-Status: DYNAMIC_x000D_
Strict-Transport-Security: max-age=15552000; includeSubDomains; preload_x000D_
Server: cloudflare_x000D_
Alt-Svc: h3=":443"; ma=86400_x000D_
_x000D_
{"id":"689419cbbcb0004c754804eb","hoTen":"TECHLAB2","ngaySinh":1754550927495,"maGioiTinh":"1","passport":null,"wardid":"29866","wardname":"Phường 1","districtid":"866","districtname":"Tp.Cao Lãnh","cityid":"87","cityname":"Đồng Tháp","fullAddress":"11111, Phường 1, Tp.Cao Lãnh, Đồng Tháp","maBaoHiemYTe":"1010101","ownerId":"689419cbbcb0004c754804ea","maMoiQuanHe":"KO_XAC_DINH","soDienThoai":"0123456789","email":"abc@gmail.com","diaChi":"11111","hinhAnh":null,"noiKCBBD":null,"validFrom":null,"valid5Years":null,"maBN":null,"privacyId":"687f4ad2ed7d0045590f778f","termId":"687daa8a285d48463e4ec6d2","requestMPI":false,"macskcb":null,"mpi":null,"cmnd":"12443334","CMND":"12443334","MPI":null,"MACSKCB":null} </v>
          </cell>
          <cell r="O24" t="str">
            <v xml:space="preserve">{
    "avatar": "", 
    "ttinUser": {
        "cityid": 87, 
        "cmnd": "12443334", 
        "diaChi": "11111", 
        "districtid": 866, 
        "email": "abc@gmail.com", 
        "hoTen": "TECHLAB2", 
        "maBaoHiemYTe": "1010101", 
        "maGioiTinh": "1", 
        "maMoiQuanHe": "KO_XAC_DINH", 
        "mpi": null, 
        "ngaySinh": 1754550927495, 
        "requestMPI": false, 
        "soDienThoai": "0123456789", 
        "wardid": 29866
    }
} </v>
          </cell>
          <cell r="P24" t="str">
            <v xml:space="preserve">{_x000D_
    "CMND": "12443334", _x000D_
    "MACSKCB": null, _x000D_
    "MPI": null, _x000D_
    "cityid": "87", _x000D_
    "cityname": "Đồng Tháp", _x000D_
    "cmnd": "12443334", _x000D_
    "diaChi": "11111", _x000D_
    "districtid": "866", _x000D_
    "districtname": "Tp.Cao Lãnh", _x000D_
    "email": "abc@gmail.com", _x000D_
    "fullAddress": "11111, Phường 1, Tp.Cao Lãnh, Đồng Tháp", _x000D_
    "hinhAnh": null, _x000D_
    "hoTen": "TECHLAB2", _x000D_
    "id": "689419cbbcb0004c754804eb", _x000D_
    "maBN": null, _x000D_
    "maBaoHiemYTe": "1010101", _x000D_
    "maGioiTinh": "1", _x000D_
    "maMoiQuanHe": "KO_XAC_DINH", _x000D_
    "macskcb": null, _x000D_
    "mpi": null, _x000D_
    "ngaySinh": 1754550927495,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"29866", _x000D_
    "wardname": "Phường 1"_x000D_
} </v>
          </cell>
          <cell r="Q24" t="str">
            <v xml:space="preserve">______ REQUEST _______x000D_
GET Params_x000D_
1. ownerId | 2. userId | _x000D_
_x000D_
POST Params_x000D_
JSON_x000D_
1. ttinUser_maMoiQuanHe | 2. ttinUser_hoTen | 3. ttinUser_requestMPI | 4. ttinUser_maBaoHiemYTe | 5. ttinUser_ngaySinh | 6. avatar | 7. ttinUser_diaChi | 8. ttinUser_cmnd | 9. ttinUser_soDienThoai | 10. ttinUser_email | 11. ttinUser_districtid | 12. ttinUser_mpi | 13. ttinUser_maGioiTinh | 14. ttinUser_wardid | 15. ttinUser_cityid | _x000D_
_x000D_
Headers_x000D_
1. Host | 2. Authorization | 3. Content-Type | 4. Content-Length | 5. Accept-Encoding | 6. User-Agent | _x000D_
_x000D_
Cookies_x000D_
_x000D_
_x000D_
_x000D_
______ RESPONSE _______x000D_
Params_x000D_
JSON_x000D_
1. privacyId | 2. MPI | 3. wardid | 4. validFrom | 5. ownerId | 6. cmnd | 7. maMoiQuanHe | 8. maGioiTinh | 9. diaChi | 10. termId | 11. hinhAnh | 12. districtid | 13. maBN | 14. passport | 15. ngaySinh | 16. id | 17. email | 18. maBaoHiemYTe | 19. soDienThoai | 20. wardname | 21. requestMPI | 22. noiKCBBD | 23. cityname | 24. mpi | 25. MACSKCB | 26. cityid | 27. macskcb | 28. valid5Years | 29. districtname | 30. fullAddress | 31. hoTen | 32. CMND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24" t="str">
            <v xml:space="preserve"> </v>
          </cell>
          <cell r="S24"/>
        </row>
        <row r="25">
          <cell r="B25" t="str">
            <v>danhy-backend.hoanmy.com:443/caresbook2/user/checkUsernameExist [Cập nhập hồ sơ] [Check username]</v>
          </cell>
          <cell r="C25" t="str">
            <v>#22</v>
          </cell>
          <cell r="D25" t="str">
            <v>Cập nhập hồ sơ</v>
          </cell>
          <cell r="E25" t="str">
            <v>Check username</v>
          </cell>
          <cell r="F25" t="str">
            <v/>
          </cell>
          <cell r="G25" t="str">
            <v>Done</v>
          </cell>
          <cell r="H25" t="str">
            <v>[2] log</v>
          </cell>
          <cell r="I25" t="str">
            <v/>
          </cell>
          <cell r="J25" t="str">
            <v>GET</v>
          </cell>
          <cell r="K25" t="str">
            <v>danhy-backend.hoanmy.com:443</v>
          </cell>
          <cell r="L25" t="str">
            <v>/caresbook2/user/checkUsernameExist</v>
          </cell>
          <cell r="M25" t="str">
            <v xml:space="preserve">GET /caresbook2/user/checkUsernameExist HTTP/1.1_x000D_
content-type: application/json_x000D_
authorization: Bearer eyJhbGciOiJSUzI1NiIsInR5cCIgOiAiSldUIiwia2lkIiA6ICJiNmpqMHBaUGRCdF8xWmJ5YlRYUWgtVFlCczgwYmxjcHc1QURqMmZYeWdZIn0.eyJleHAiOjE3NTU1MzY1MTYsImlhdCI6MTc1NTUwMDUxNiwianRpIjoib25ydHJvOmFkNGE1ZTQyLTVjMmMtNGFlYy04YzI0LWY1YWZmYjBkZTI3ZiIsImlzcyI6Imh0dHBzOi8vZGFuaHktYmFja2VuZC5ob2FubXkuY29tL2tleWNsb2FrL3JlYWxtcy9tb2JpbGUiLCJhdWQiOiJhY2NvdW50Iiwic3ViIjoiNzI1YmI2NDktYWIyNC00MGVkLTkxNTUtZjI0YTBmYWUxNjg0IiwidHlwIjoiQmVhcmVyIiwiYXpwIjoiY2FyZWJvb2t2Mi1tYW5hZ2VtZW50Iiwic2lkIjoiMmQxZDEyMjUtNDdlNC00ZDA5LWEwODAtYjdlOTdmODUwZDc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EyIn0.BRpobJ2jvHk6RWrlEFoF4y5MAZUkrkyvaqjNWPXfJiWR1aaSAY81kxviUUE_Eoa_nzmnnAgRP2vNLtW2tPyB7y8h3UmojUVfy4FW2S-Fhy7pCYEtxb0VA2YFuzolEprctstbrOAC5E1kzchW7c6sRj1bc7suClm6haMR3bEpYjlay6Wj-bmIcN8kkpv84LrNJKfxcvRd_erNXIgBXCPY2wJ2W-32SCGAZmRVrThDqz0CspvxEsuY3hRuZWwC21wD2qI9rh1HLPrURQYsLWghBFnERc2TDtxa5bqpv_o_u4wiDhyY53mf6Oi373ZPnXeuc1mYeWWOnisY4iwt_dst2w_x000D_
Host: danhy-backend.hoanmy.com_x000D_
Connection: keep-alive_x000D_
Accept-Encoding: gzip, deflate, br_x000D_
User-Agent: okhttp/4.9.2_x000D_
_x000D_
</v>
          </cell>
          <cell r="N25" t="str">
            <v>HTTP/1.1 200 _x000D_
Date: Mon, 18 Aug 2025 08:36:21 GMT_x000D_
Content-Type: application/json_x000D_
Connection: keep-alive_x000D_
CF-RAY: 971015411db88b24-HKG_x000D_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23_x000D_
X-Kong-Proxy-Latency: 0_x000D_
Via: kong/2.8.5_x000D_
cf-cache-status: DYNAMIC_x000D_
Strict-Transport-Security: max-age=15552000; includeSubDomains; preload_x000D_
speculation-rules: "/cdn-cgi/speculation"_x000D_
Server: cloudflare_x000D_
alt-svc: h3=":443"; ma=86400_x000D_
Content-Length: 4_x000D_
_x000D_
true</v>
          </cell>
          <cell r="O25"/>
          <cell r="P25" t="b">
            <v>1</v>
          </cell>
          <cell r="Q25" t="str">
            <v xml:space="preserve">______ REQUEST _______x000D_
GET Params_x000D_
1. username_x000D_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25"/>
          <cell r="S25"/>
        </row>
        <row r="26">
          <cell r="B26" t="str">
            <v>danhy-backend.hoanmy.com:443/caresbook2/auth/sendChangeUsernameOTP [Cập nhập hồ sơ] [Send OTP (Change username)]</v>
          </cell>
          <cell r="C26" t="str">
            <v>#23</v>
          </cell>
          <cell r="D26" t="str">
            <v>Cập nhập hồ sơ</v>
          </cell>
          <cell r="E26" t="str">
            <v>Send OTP (Change username)</v>
          </cell>
          <cell r="F26" t="str">
            <v/>
          </cell>
          <cell r="G26"/>
          <cell r="H26" t="str">
            <v>[3] log</v>
          </cell>
          <cell r="I26" t="str">
            <v/>
          </cell>
          <cell r="J26" t="str">
            <v>POST</v>
          </cell>
          <cell r="K26" t="str">
            <v>danhy-backend.hoanmy.com:443</v>
          </cell>
          <cell r="L26" t="str">
            <v>/caresbook2/auth/sendChangeUsernameOTP</v>
          </cell>
          <cell r="M26" t="str">
            <v>POST /caresbook2/auth/sendChangeUsernameOTP HTTP/1.1_x000D_
authorization: Bearer eyJhbGciOiJSUzI1NiIsInR5cCIgOiAiSldUIiwia2lkIiA6ICJiNmpqMHBaUGRCdF8xWmJ5YlRYUWgtVFlCczgwYmxjcHc1QURqMmZYeWdZIn0.eyJleHAiOjE3NTU1MzY1MTYsImlhdCI6MTc1NTUwMDUxNiwianRpIjoib25ydHJvOmFkNGE1ZTQyLTVjMmMtNGFlYy04YzI0LWY1YWZmYjBkZTI3ZiIsImlzcyI6Imh0dHBzOi8vZGFuaHktYmFja2VuZC5ob2FubXkuY29tL2tleWNsb2FrL3JlYWxtcy9tb2JpbGUiLCJhdWQiOiJhY2NvdW50Iiwic3ViIjoiNzI1YmI2NDktYWIyNC00MGVkLTkxNTUtZjI0YTBmYWUxNjg0IiwidHlwIjoiQmVhcmVyIiwiYXpwIjoiY2FyZWJvb2t2Mi1tYW5hZ2VtZW50Iiwic2lkIjoiMmQxZDEyMjUtNDdlNC00ZDA5LWEwODAtYjdlOTdmODUwZDc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EyIn0.BRpobJ2jvHk6RWrlEFoF4y5MAZUkrkyvaqjNWPXfJiWR1aaSAY81kxviUUE_Eoa_nzmnnAgRP2vNLtW2tPyB7y8h3UmojUVfy4FW2S-Fhy7pCYEtxb0VA2YFuzolEprctstbrOAC5E1kzchW7c6sRj1bc7suClm6haMR3bEpYjlay6Wj-bmIcN8kkpv84LrNJKfxcvRd_erNXIgBXCPY2wJ2W-32SCGAZmRVrThDqz0CspvxEsuY3hRuZWwC21wD2qI9rh1HLPrURQYsLWghBFnERc2TDtxa5bqpv_o_u4wiDhyY53mf6Oi373ZPnXeuc1mYeWWOnisY4iwt_dst2w_x000D_
Content-Type: application/json_x000D_
Content-Length: 46_x000D_
Host: danhy-backend.hoanmy.com_x000D_
Connection: keep-alive_x000D_
Accept-Encoding: gzip, deflate, br_x000D_
User-Agent: okhttp/4.9.2_x000D_
_x000D_
{_x000D_
  "typeVerify": "phone",_x000D_
  "username": "0969000013"_x000D_
}</v>
          </cell>
          <cell r="N26" t="str">
            <v>HTTP/1.1 200 _x000D_
Date: Mon, 18 Aug 2025 08:37:49 GMT_x000D_
Content-Type: application/json_x000D_
Connection: keep-alive_x000D_
CF-RAY: 9710176a1fd6dd3a-HKG_x000D_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0_x000D_
Via: kong/2.8.5_x000D_
cf-cache-status: DYNAMIC_x000D_
Strict-Transport-Security: max-age=15552000; includeSubDomains; preload_x000D_
Server: cloudflare_x000D_
alt-svc: h3=":443"; ma=86400_x000D_
Content-Length: 4_x000D_
_x000D_
true</v>
          </cell>
          <cell r="O26" t="str">
            <v>{_x000D_
  "typeVerify": "phone",_x000D_
  "username": "0969000013"_x000D_
}</v>
          </cell>
          <cell r="P26" t="b">
            <v>1</v>
          </cell>
          <cell r="Q26"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26"/>
          <cell r="S26"/>
        </row>
        <row r="27">
          <cell r="B27" t="str">
            <v>danhy-backend.hoanmy.com:443/caresbook2/auth/verifyChangeUsernameOTP [Cập nhập hồ sơ] [Verify Change Username]</v>
          </cell>
          <cell r="C27" t="str">
            <v>#27</v>
          </cell>
          <cell r="D27" t="str">
            <v>Cập nhập hồ sơ</v>
          </cell>
          <cell r="E27" t="str">
            <v>Verify Change Username</v>
          </cell>
          <cell r="F27" t="str">
            <v/>
          </cell>
          <cell r="G27"/>
          <cell r="H27" t="str">
            <v>[1] log</v>
          </cell>
          <cell r="I27" t="str">
            <v/>
          </cell>
          <cell r="J27" t="str">
            <v>POST</v>
          </cell>
          <cell r="K27" t="str">
            <v>danhy-backend.hoanmy.com:443</v>
          </cell>
          <cell r="L27" t="str">
            <v>/caresbook2/auth/verifyChangeUsernameOTP</v>
          </cell>
          <cell r="M27" t="str">
            <v>POST /caresbook2/auth/verifyChangeUsernameOTP HTTP/1.1_x000D_
authorization: Bearer eyJhbGciOiJSUzI1NiIsInR5cCIgOiAiSldUIiwia2lkIiA6ICJiNmpqMHBaUGRCdF8xWmJ5YlRYUWgtVFlCczgwYmxjcHc1QURqMmZYeWdZIn0.eyJleHAiOjE3NTU4Njc3NzksImlhdCI6MTc1NTgzMTc3OSwianRpIjoib25ydHJvOmU0ZTg3NTMyLWQ5NjAtNGQ4NS05NDJkLTU0ZTk2OGM1NDA2MSIsImlzcyI6Imh0dHBzOi8vZGFuaHktYmFja2VuZC5ob2FubXkuY29tL2tleWNsb2FrL3JlYWxtcy9tb2JpbGUiLCJhdWQiOiJhY2NvdW50Iiwic3ViIjoiNTVhNjAwZDYtOWUxZC00ZDlmLThhZjMtMzE1NmU5NzhjZDBhIiwidHlwIjoiQmVhcmVyIiwiYXpwIjoiY2FyZWJvb2t2Mi1tYW5hZ2VtZW50Iiwic2lkIjoiMmE4NWRiNGQtNDEzYy00MGYyLTkxZjAtYjFkYTI0M2MwNT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TAwMDU5In0.F-Sf58oG1KRhE3qrilVdcdtjELJPbzb8Cuc3yS9puqfWJNl3BUt7EsVh-VmSJ12YPbQVItN6SJCGNXDkNKr_ERrcNK1VSJ4yen5U5UiqCsITe1dr9dYw5ONwaFhPgWmSEENfV95PyWp5eCth1UmkRaCCSIpJgOEq15G_CQL7ITlV3u-BwamzayyetWTP1e23ygSPIIGnyG5aGpOeKpOFJRJrRM-1X77ThhJRizRpbmpVZ6JKrUW6mHxfw8RWmfKGo5TNdWyljp07_0xMbKLrG06WVDUoCD6gHKFjdFyfeVlVNYdxhYENtGxhEvz8CbkPrTLs9kg24QUf2dXNJHeUDA_x000D_
Content-Type: application/json_x000D_
Content-Length: 63_x000D_
Host: danhy-backend.hoanmy.com_x000D_
Connection: keep-alive_x000D_
Accept-Encoding: gzip, deflate, br_x000D_
User-Agent: okhttp/4.9.2_x000D_
_x000D_
{_x000D_
  "typeVerify": "phone",_x000D_
  "username": "0969100059",_x000D_
  "token": "111111"_x000D_
}</v>
          </cell>
          <cell r="N27" t="str">
            <v>HTTP/1.1 200 _x000D_
Date: Fri, 22 Aug 2025 03:03:20 GMT_x000D_
Content-Type: application/json_x000D_
Connection: keep-alive_x000D_
CF-RAY: 972f22ed4ead1052-HKG_x000D_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74_x000D_
X-Kong-Proxy-Latency: 0_x000D_
Via: kong/2.8.5_x000D_
cf-cache-status: DYNAMIC_x000D_
Strict-Transport-Security: max-age=15552000; includeSubDomains; preload_x000D_
Server: cloudflare_x000D_
alt-svc: h3=":443"; ma=86400_x000D_
Content-Length: 82_x000D_
_x000D_
{_x000D_
  "other": null,_x000D_
  "data": null,_x000D_
  "message": "Đổi username thành công",_x000D_
  "status": false_x000D_
}</v>
          </cell>
          <cell r="O27" t="str">
            <v>{_x000D_
  "typeVerify": "phone",_x000D_
  "username": "0969100059",_x000D_
  "token": "111111"_x000D_
}</v>
          </cell>
          <cell r="P27" t="str">
            <v>{_x000D_
  "other": null,_x000D_
  "data": null,_x000D_
  "message": "Đổi username thành công",_x000D_
  "status": false_x000D_
}</v>
          </cell>
          <cell r="Q27"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27"/>
          <cell r="S27"/>
        </row>
        <row r="28">
          <cell r="B28" t="str">
            <v xml:space="preserve"> [Group: Quên mật khẩu] [Quên mật khẩu]</v>
          </cell>
          <cell r="C28" t="str">
            <v>#24</v>
          </cell>
          <cell r="D28" t="str">
            <v>Group: Quên mật khẩu</v>
          </cell>
          <cell r="E28" t="str">
            <v>Quên mật khẩu</v>
          </cell>
          <cell r="F28" t="str">
            <v/>
          </cell>
          <cell r="G28"/>
          <cell r="H28" t="str">
            <v>[1] log</v>
          </cell>
          <cell r="I28" t="str">
            <v/>
          </cell>
          <cell r="J28"/>
          <cell r="K28"/>
          <cell r="L28"/>
          <cell r="M28"/>
          <cell r="N28"/>
          <cell r="O28"/>
          <cell r="P28"/>
          <cell r="Q28"/>
          <cell r="R28"/>
          <cell r="S28"/>
        </row>
        <row r="29">
          <cell r="B29" t="str">
            <v>danhy-backend.hoanmy.com:443 /caresbook2/auth/sendOTP  [Quên mật khẩu] [send / resend OTP]</v>
          </cell>
          <cell r="C29" t="str">
            <v>#25</v>
          </cell>
          <cell r="D29" t="str">
            <v>Quên mật khẩu</v>
          </cell>
          <cell r="E29" t="str">
            <v>send / resend OTP</v>
          </cell>
          <cell r="F29" t="str">
            <v/>
          </cell>
          <cell r="G29" t="str">
            <v>Done</v>
          </cell>
          <cell r="H29" t="str">
            <v>[4] log</v>
          </cell>
          <cell r="I29" t="str">
            <v/>
          </cell>
          <cell r="J29" t="str">
            <v xml:space="preserve">POST </v>
          </cell>
          <cell r="K29" t="str">
            <v xml:space="preserve">danhy-backend.hoanmy.com:443 </v>
          </cell>
          <cell r="L29" t="str">
            <v xml:space="preserve">/caresbook2/auth/sendOTP </v>
          </cell>
          <cell r="M29" t="str">
            <v xml:space="preserve">POST /caresbook2/auth/sendOTP HTTP/2_x000D_
Host: danhy-backend.hoanmy.com_x000D_
Content-Type: application/json_x000D_
Content-Length: 62_x000D_
Accept-Encoding: gzip, deflate, br_x000D_
User-Agent: okhttp/4.9.2_x000D_
_x000D_
{"username":"tho.huynh+0@techlabcorp.com","typeVerify":"mail"} </v>
          </cell>
          <cell r="N29" t="str">
            <v xml:space="preserve">HTTP/2 200 OK_x000D_
Date: Mon, 11 Aug 2025 10:23:59 GMT_x000D_
Content-Type: application/json_x000D_
Cf-Ray: 96d705499a4a8b5a-HKG_x000D_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14_x000D_
X-Kong-Proxy-Latency: 0_x000D_
Via: kong/2.8.5_x000D_
Cf-Cache-Status: DYNAMIC_x000D_
Strict-Transport-Security: max-age=15552000; includeSubDomains; preload_x000D_
Server: cloudflare_x000D_
Alt-Svc: h3=":443"; ma=86400_x000D_
_x000D_
true </v>
          </cell>
          <cell r="O29" t="str">
            <v xml:space="preserve">{_x000D_
    "typeVerify": "mail", _x000D_
    "username": "tho.huynh+0@techlabcorp.com"_x000D_
} </v>
          </cell>
          <cell r="P29" t="str">
            <v xml:space="preserve">true </v>
          </cell>
          <cell r="Q29" t="str">
            <v xml:space="preserve">______ REQUEST _______x000D_
GET Params_x000D_
_x000D_
_x000D_
POST Params_x000D_
JSON_x000D_
1. typeVerify | 2. username | _x000D_
_x000D_
Headers_x000D_
1. Host | 2. Content-Type | 3. Content-Length | 4. Accept-Encoding | 5.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29"/>
          <cell r="S29"/>
        </row>
        <row r="30">
          <cell r="B30" t="str">
            <v>danhy-backend.hoanmy.com:443 /caresbook2/auth/changeForgotPassword  [Quên mật khẩu] [Đặt lại mật khẩu]</v>
          </cell>
          <cell r="C30" t="str">
            <v>#26</v>
          </cell>
          <cell r="D30" t="str">
            <v>Quên mật khẩu</v>
          </cell>
          <cell r="E30" t="str">
            <v>Đặt lại mật khẩu</v>
          </cell>
          <cell r="F30" t="str">
            <v/>
          </cell>
          <cell r="G30" t="str">
            <v>Done</v>
          </cell>
          <cell r="H30" t="str">
            <v>[6] log</v>
          </cell>
          <cell r="I30" t="str">
            <v/>
          </cell>
          <cell r="J30" t="str">
            <v xml:space="preserve">POST </v>
          </cell>
          <cell r="K30" t="str">
            <v xml:space="preserve">danhy-backend.hoanmy.com:443 </v>
          </cell>
          <cell r="L30" t="str">
            <v xml:space="preserve">/caresbook2/auth/changeForgotPassword </v>
          </cell>
          <cell r="M30" t="str">
            <v xml:space="preserve">POST /caresbook2/auth/changeForgotPassword HTTP/2_x000D_
Host: danhy-backend.hoanmy.com_x000D_
Content-Type: application/json_x000D_
Content-Length: 99_x000D_
Accept-Encoding: gzip, deflate, br_x000D_
User-Agent: okhttp/4.9.2_x000D_
_x000D_
{"typeVerify":"mail","username":"tho.huynh+0@techlabcorp.com","token":"673178","password":"222222"} </v>
          </cell>
          <cell r="N30" t="str">
            <v>HTTP/2 200 OK
Date: Mon, 11 Aug 2025 10:26:27 GMT
Content-Type: application/json
Cf-Ray: 96d708e8bf8e10aa-HKG
Vary: origin,access-control-request-method,access-control-request-headers,accept-encoding
X-Content-Type-Options: nosniff
X-Xss-Protection: 1; mode=block
X-Xss-Protection: 1; mode=block
Cache-Control: no-cache, no-store, max-age=0, must-revalidate
Pragma: no-cache
Expires: 0
X-Frame-Options: DENY
X-Kong-Upstream-Latency: 20
X-Kong-Proxy-Latency: 0
Via: kong/2.8.5
Cf-Cache-Status: DYNAMIC
Strict-Transport-Security: max-age=15552000; includeSubDomains; preload
Server: cloudflare
Alt-Svc: h3=":443"; ma=86400
true</v>
          </cell>
          <cell r="O30" t="str">
            <v xml:space="preserve">{_x000D_
    "password": "222222", _x000D_
    "token": "673178", _x000D_
    "typeVerify": "mail", _x000D_
    "username": "tho.huynh+0@techlabcorp.com"_x000D_
} </v>
          </cell>
          <cell r="P30" t="str">
            <v xml:space="preserve">true </v>
          </cell>
          <cell r="Q30" t="str">
            <v xml:space="preserve">______ REQUEST ______
GET Params
POST Params
JSON
1. typeVerify | 2. token | 3. password | 4. username | 
Headers
1. Host | 2. Content-Type | 3. Content-Length | 4. Accept-Encoding | 5. User-Agent | 
Cookies
______ RESPONSE ______
Params
text
true
Headers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0"/>
          <cell r="S30"/>
        </row>
        <row r="31">
          <cell r="B31" t="str">
            <v>-</v>
          </cell>
          <cell r="C31" t="str">
            <v>#27</v>
          </cell>
          <cell r="D31"/>
          <cell r="E31"/>
          <cell r="F31" t="str">
            <v/>
          </cell>
          <cell r="G31"/>
          <cell r="H31" t="str">
            <v/>
          </cell>
          <cell r="I31" t="str">
            <v/>
          </cell>
          <cell r="J31"/>
          <cell r="K31"/>
          <cell r="L31"/>
          <cell r="M31"/>
          <cell r="N31"/>
          <cell r="O31"/>
          <cell r="P31"/>
          <cell r="Q31"/>
          <cell r="R31"/>
          <cell r="S31"/>
        </row>
        <row r="32">
          <cell r="B32" t="str">
            <v xml:space="preserve"> [Group: Chấp nhận điều khoản quyền riêng tư] [Chấp nhận điều khoản quyền riêng tư]</v>
          </cell>
          <cell r="C32" t="str">
            <v>#28</v>
          </cell>
          <cell r="D32" t="str">
            <v>Group: Chấp nhận điều khoản quyền riêng tư</v>
          </cell>
          <cell r="E32" t="str">
            <v>Chấp nhận điều khoản quyền riêng tư</v>
          </cell>
          <cell r="F32" t="str">
            <v/>
          </cell>
          <cell r="G32" t="str">
            <v>Done</v>
          </cell>
          <cell r="H32" t="str">
            <v>[1] log</v>
          </cell>
          <cell r="I32" t="str">
            <v/>
          </cell>
          <cell r="J32"/>
          <cell r="K32"/>
          <cell r="L32"/>
          <cell r="M32"/>
          <cell r="N32"/>
          <cell r="O32"/>
          <cell r="P32"/>
          <cell r="Q32"/>
          <cell r="R32"/>
          <cell r="S32"/>
        </row>
        <row r="33">
          <cell r="B33" t="str">
            <v>danhy-backend.hoanmy.com:443 /caresbook2/privacyAndTerm/master?pageNumber=1&amp;pageSize=10  [Chấp nhận điều khoản quyền riêng tư] [privacyAndTerm]</v>
          </cell>
          <cell r="C33" t="str">
            <v>#29</v>
          </cell>
          <cell r="D33" t="str">
            <v>Chấp nhận điều khoản quyền riêng tư</v>
          </cell>
          <cell r="E33" t="str">
            <v>privacyAndTerm</v>
          </cell>
          <cell r="F33" t="str">
            <v/>
          </cell>
          <cell r="G33" t="str">
            <v>Done</v>
          </cell>
          <cell r="H33" t="str">
            <v>[1] log</v>
          </cell>
          <cell r="I33" t="str">
            <v/>
          </cell>
          <cell r="J33" t="str">
            <v xml:space="preserve">POST </v>
          </cell>
          <cell r="K33" t="str">
            <v xml:space="preserve">danhy-backend.hoanmy.com:443 </v>
          </cell>
          <cell r="L33" t="str">
            <v xml:space="preserve">/caresbook2/privacyAndTerm/master?pageNumber=1&amp;pageSize=10 </v>
          </cell>
          <cell r="M33" t="str">
            <v xml:space="preserve">POST /caresbook2/privacyAndTerm/master?pageNumber=1&amp;pageSize=10 HTTP/2_x000D_
Host: danhy-backend.hoanmy.com_x000D_
Content-Type: application/json_x000D_
Content-Length: 22_x000D_
Accept-Encoding: gzip, deflate, br_x000D_
User-Agent: okhttp/4.9.2_x000D_
_x000D_
{"status":"EFFECTIVE"} </v>
          </cell>
          <cell r="N33" t="str">
            <v xml:space="preserve">HTTP/2 200 OK_x000D_
Date: Mon, 11 Aug 2025 10:01:15 GMT_x000D_
Content-Type: application/json_x000D_
Cf-Ray: 96d6e400de9b033f-HKG_x000D_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1_x000D_
Via: kong/2.8.5_x000D_
Cf-Cache-Status: DYNAMIC_x000D_
Strict-Transport-Security: max-age=15552000; includeSubDomains; preload_x000D_
Server: cloudflare_x000D_
Alt-Svc: h3=":443"; ma=86400_x000D_
_x000D_
{"content":[],"totalElements":0,"totalPage":0} </v>
          </cell>
          <cell r="O33" t="str">
            <v xml:space="preserve">{_x000D_
    "status": "EFFECTIVE"_x000D_
} </v>
          </cell>
          <cell r="P33" t="str">
            <v xml:space="preserve">{_x000D_
    "content": [], _x000D_
    "totalElements": 0, _x000D_
    "totalPage": 0_x000D_
} </v>
          </cell>
          <cell r="Q33" t="str">
            <v xml:space="preserve">______ REQUEST _______x000D_
GET Params_x000D_
1. pageNumber | 2. pageSize | _x000D_
_x000D_
POST Params_x000D_
JSON_x000D_
1. status | _x000D_
_x000D_
Headers_x000D_
1. Host | 2. Content-Type | 3. Content-Length | 4. Accept-Encoding | 5. User-Agent | _x000D_
_x000D_
Cookies_x000D_
_x000D_
_x000D_
_x000D_
______ RESPONSE _______x000D_
Params_x000D_
JSON_x000D_
1. totalPage | 2. totalElements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3"/>
          <cell r="S33"/>
        </row>
        <row r="34">
          <cell r="B34" t="str">
            <v>danhy-backend.hoanmy.com:443 /caresbook2/log/consent  [Chấp nhận điều khoản quyền riêng tư] [Consent terms]</v>
          </cell>
          <cell r="C34" t="str">
            <v>#30</v>
          </cell>
          <cell r="D34" t="str">
            <v>Chấp nhận điều khoản quyền riêng tư</v>
          </cell>
          <cell r="E34" t="str">
            <v>Consent terms</v>
          </cell>
          <cell r="F34" t="str">
            <v/>
          </cell>
          <cell r="G34" t="str">
            <v>Done</v>
          </cell>
          <cell r="H34" t="str">
            <v>[5] log</v>
          </cell>
          <cell r="I34" t="str">
            <v/>
          </cell>
          <cell r="J34" t="str">
            <v xml:space="preserve">POST </v>
          </cell>
          <cell r="K34" t="str">
            <v xml:space="preserve">danhy-backend.hoanmy.com:443 </v>
          </cell>
          <cell r="L34" t="str">
            <v xml:space="preserve">/caresbook2/log/consent </v>
          </cell>
          <cell r="M34" t="str">
            <v xml:space="preserve">POST /caresbook2/log/consent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149_x000D_
Accept-Encoding: gzip, deflate, br_x000D_
User-Agent: okhttp/4.9.2_x000D_
_x000D_
{"consentType":"TERMS_OF_USE","diaryInfo":"Đồng ý với điều khoản sử dụng vundefined","deviceId":"ff114faaf80a4878","status":"SUCCESS"} </v>
          </cell>
          <cell r="N34" t="str">
            <v xml:space="preserve">HTTP/2 201 Created_x000D_
Date: Mon, 11 Aug 2025 10:01:42 GMT_x000D_
Content-Type: application/json_x000D_
Cf-Ray: 96d6e4a30fc81067-HKG_x000D_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396_x000D_
X-Kong-Proxy-Latency: 1_x000D_
Via: kong/2.8.5_x000D_
Cf-Cache-Status: DYNAMIC_x000D_
Strict-Transport-Security: max-age=15552000; includeSubDomains; preload_x000D_
Server: cloudflare_x000D_
Alt-Svc: h3=":443"; ma=86400_x000D_
_x000D_
{"id":"6899bf851d1b423b0cdfe21b","dateTime":"2025-08-11T10:01:41.808+00:00","account":"huynhvanthok17081@gmail.com","consentType":"TERMS_OF_USE","diaryInfo":"Đồng ý với điều khoản sử dụng vundefined","deviceId":"ff114faaf80a4878","deviceName":null,"status":"SUCCESS","createdDate":"2025-08-11T10:01:41.808+00:00"} </v>
          </cell>
          <cell r="O34" t="str">
            <v xml:space="preserve">{_x000D_
    "consentType": "TERMS_OF_USE", _x000D_
    "deviceId": "ff114faaf80a4878", _x000D_
    "diaryInfo": "Đồng ý với điều khoản sử dụng vundefined", _x000D_
    "status": "SUCCESS"_x000D_
} </v>
          </cell>
          <cell r="P34" t="str">
            <v xml:space="preserve">{_x000D_
    "account": "huynhvanthok17081@gmail.com", _x000D_
    "consentType": "TERMS_OF_USE", _x000D_
    "createdDate": "2025-08-11T10:01:41.808+00:00", _x000D_
    "dateTime": "2025-08-11T10:01:41.808+00:00", _x000D_
    "deviceId": "ff114faaf80a4878", _x000D_
    "deviceName": null, _x000D_
    "diaryInfo": "Đồng ý với điều khoản sử dụng vundefined", _x000D_
    "id": "6899bf851d1b423b0cdfe21b", _x000D_
    "status": "SUCCESS"_x000D_
} </v>
          </cell>
          <cell r="Q34" t="str">
            <v xml:space="preserve">______ REQUEST _______x000D_
GET Params_x000D_
_x000D_
_x000D_
POST Params_x000D_
JSON_x000D_
1. deviceId | 2. diaryInfo | 3. consentType | 4. status | _x000D_
_x000D_
Headers_x000D_
1. Host | 2. Authorization | 3. Content-Type | 4. Content-Length | 5. Accept-Encoding | 6. User-Agent | _x000D_
_x000D_
Cookies_x000D_
_x000D_
_x000D_
_x000D_
______ RESPONSE _______x000D_
Params_x000D_
JSON_x000D_
1. dateTime | 2. deviceId | 3. deviceName | 4. createdDate | 5. diaryInfo | 6. consentType | 7. id | 8. account | 9.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4"/>
          <cell r="S34"/>
        </row>
        <row r="35">
          <cell r="B35" t="str">
            <v>danhy-backend.hoanmy.com:443 /caresbook2/log/consent  [Chấp nhận điều khoản quyền riêng tư] [Consent privacy (Duplicate #30)]</v>
          </cell>
          <cell r="C35" t="str">
            <v>#31</v>
          </cell>
          <cell r="D35" t="str">
            <v>Chấp nhận điều khoản quyền riêng tư</v>
          </cell>
          <cell r="E35" t="str">
            <v>Consent privacy (Duplicate #30)</v>
          </cell>
          <cell r="F35" t="str">
            <v/>
          </cell>
          <cell r="G35" t="str">
            <v>Done</v>
          </cell>
          <cell r="H35" t="str">
            <v>[0] log</v>
          </cell>
          <cell r="I35" t="str">
            <v>👈 Add log</v>
          </cell>
          <cell r="J35" t="str">
            <v xml:space="preserve">POST </v>
          </cell>
          <cell r="K35" t="str">
            <v xml:space="preserve">danhy-backend.hoanmy.com:443 </v>
          </cell>
          <cell r="L35" t="str">
            <v xml:space="preserve">/caresbook2/log/consent </v>
          </cell>
          <cell r="M35" t="str">
            <v xml:space="preserve">POST /caresbook2/log/consent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155_x000D_
Accept-Encoding: gzip, deflate, br_x000D_
User-Agent: okhttp/4.9.2_x000D_
_x000D_
{"consentType":"PRIVACY_POLICY","diaryInfo":"Đồng ý với chính sách quyền riêng tư vundefined","deviceId":"ff114faaf80a4878","status":"SUCCESS"} </v>
          </cell>
          <cell r="N35" t="str">
            <v xml:space="preserve">HTTP/2 201 Created_x000D_
Date: Mon, 11 Aug 2025 10:01:41 GMT_x000D_
Content-Type: application/json_x000D_
Cf-Ray: 96d6e4a31fd01067-HKG_x000D_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196_x000D_
X-Kong-Proxy-Latency: 0_x000D_
Via: kong/2.8.5_x000D_
Cf-Cache-Status: DYNAMIC_x000D_
Strict-Transport-Security: max-age=15552000; includeSubDomains; preload_x000D_
Server: cloudflare_x000D_
Alt-Svc: h3=":443"; ma=86400_x000D_
_x000D_
{"id":"6899bf851d1b423b0cdfe21c","dateTime":"2025-08-11T10:01:41.808+00:00","account":"huynhvanthok17081@gmail.com","consentType":"PRIVACY_POLICY","diaryInfo":"Đồng ý với chính sách quyền riêng tư vundefined","deviceId":"ff114faaf80a4878","deviceName":null,"status":"SUCCESS","createdDate":"2025-08-11T10:01:41.808+00:00"} </v>
          </cell>
          <cell r="O35" t="str">
            <v xml:space="preserve">{_x000D_
    "consentType": "PRIVACY_POLICY", _x000D_
    "deviceId": "ff114faaf80a4878", _x000D_
    "diaryInfo": "Đồng ý với chính sách quyền riêng tư vundefined", _x000D_
    "status": "SUCCESS"_x000D_
} </v>
          </cell>
          <cell r="P35" t="str">
            <v xml:space="preserve">{_x000D_
    "account": "huynhvanthok17081@gmail.com", _x000D_
    "consentType": "PRIVACY_POLICY", _x000D_
    "createdDate": "2025-08-11T10:01:41.808+00:00", _x000D_
    "dateTime": "2025-08-11T10:01:41.808+00:00", _x000D_
    "deviceId": "ff114faaf80a4878", _x000D_
    "deviceName": null, _x000D_
    "diaryInfo": "Đồng ý với chính sách quyền riêng tư vundefined", _x000D_
    "id": "6899bf851d1b423b0cdfe21c", _x000D_
    "status": "SUCCESS"_x000D_
} </v>
          </cell>
          <cell r="Q35" t="str">
            <v xml:space="preserve">______ REQUEST _______x000D_
GET Params_x000D_
_x000D_
_x000D_
POST Params_x000D_
JSON_x000D_
1. deviceId | 2. diaryInfo | 3. consentType | 4. status | _x000D_
_x000D_
Headers_x000D_
1. Host | 2. Authorization | 3. Content-Type | 4. Content-Length | 5. Accept-Encoding | 6. User-Agent | _x000D_
_x000D_
Cookies_x000D_
_x000D_
_x000D_
_x000D_
______ RESPONSE _______x000D_
Params_x000D_
JSON_x000D_
1. dateTime | 2. deviceId | 3. deviceName | 4. createdDate | 5. diaryInfo | 6. consentType | 7. id | 8. account | 9.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5"/>
          <cell r="S35"/>
        </row>
        <row r="36">
          <cell r="B36" t="str">
            <v>danhy-backend.hoanmy.com:443 /caresbook2/user/update?ownerId=6899b3406702244163299b29&amp;userId=6899b3406702244163299b2a  [Chấp nhận điều khoản quyền riêng tư] [Update user (Duplicate #21)]</v>
          </cell>
          <cell r="C36" t="str">
            <v>#32</v>
          </cell>
          <cell r="D36" t="str">
            <v>Chấp nhận điều khoản quyền riêng tư</v>
          </cell>
          <cell r="E36" t="str">
            <v>Update user (Duplicate #21)</v>
          </cell>
          <cell r="F36" t="str">
            <v/>
          </cell>
          <cell r="G36" t="str">
            <v>Done</v>
          </cell>
          <cell r="H36" t="str">
            <v>[0] log</v>
          </cell>
          <cell r="I36" t="str">
            <v>👈 Add log</v>
          </cell>
          <cell r="J36" t="str">
            <v xml:space="preserve">POST </v>
          </cell>
          <cell r="K36" t="str">
            <v xml:space="preserve">danhy-backend.hoanmy.com:443 </v>
          </cell>
          <cell r="L36" t="str">
            <v xml:space="preserve">/caresbook2/user/update?ownerId=6899b3406702244163299b29&amp;userId=6899b3406702244163299b2a </v>
          </cell>
          <cell r="M36" t="str">
            <v xml:space="preserve">POST /caresbook2/user/update?ownerId=6899b3406702244163299b29&amp;userId=6899b3406702244163299b2a HTTP/2_x000D_
Host: danhy-backend.hoanmy.com_x000D_
Authorization: Bearer eyJhbGciOiJSUzI1NiIsInR5cCIgOiAiSldUIiwia2lkIiA6ICJiNmpqMHBaUGRCdF8xWmJ5YlRYUWgtVFlCczgwYmxjcHc1QURqMmZYeWdZIn0.eyJleHAiOjE3NTQ5NDI0MjcsImlhdCI6MTc1NDkwNjQyNywianRpIjoib25ydHJvOjc2ZjA5MTVmLWY0YTYtNGZjNy1hNjM3LWI0Mzc1NjZiYzFlMSIsImlzcyI6Imh0dHBzOi8vZGFuaHktYmFja2VuZC5ob2FubXkuY29tL2tleWNsb2FrL3JlYWxtcy9tb2JpbGUiLCJhdWQiOiJhY2NvdW50Iiwic3ViIjoiMjYwMTI0ZWEtY2YxMC00MjVmLWFkN2QtYzM3OGVlYmM0YzRmIiwidHlwIjoiQmVhcmVyIiwiYXpwIjoiY2FyZWJvb2t2Mi1tYW5hZ2VtZW50Iiwic2lkIjoiNDUzN2EwNWMtNGNlZC00ZTBiLTg3MmQtOWFlNTJjY2YyY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odXluaHZhbnRob2sxNzA4MUBnbWFpbC5jb20iLCJlbWFpbCI6Imh1eW5odmFudGhvazE3MDgxQGdtYWlsLmNvbSJ9.TkB3FCwP8aZbdJOv3ioEyj5DRSanHry1Fk39NuwoibvqSMXAUgtBghjgoYVyEeC0nOjQguCFktvQOlzI2h74_2Svglvq7akG-JYOGNA-bS7LL4-BpavAa54JgM6mdM1uglpK0EmmMlCPbv2Fl0dGXJTR9llU_3kKCrEwxdZfIUJT-2DqaseAVa0eMmzhrnStucLHS2Nskp3aKOP659PIhUQxVkk1g8FgbtgE_WYEFKF81_b3-05HQMGcz_Sy2OibG5EgtOwwIPfASyIYLq4vCzkiQlZlJ9VOrOJXIKr9aulDnONlHX4E1XqBJaxwYahpJI_x3fIpqkdVC0xGNIFS2g_x000D_
Content-Type: application/json_x000D_
Content-Length: 517_x000D_
Accept-Encoding: gzip, deflate, br_x000D_
User-Agent: okhttp/4.9.2_x000D_
_x000D_
{"avatar":"","ttinUser":{"id":"6899b3406702244163299b2a","hoTen":"","ngaySinh":0,"maGioiTinh":null,"passport":null,"wardid":null,"wardname":"","cityid":null,"cityname":"","fullAddress":"","maBaoHiemYTe":"","ownerId":"6899b3406702244163299b29","maMoiQuanHe":"KO_XAC_DINH","soDienThoai":null,"email":"huynhvanthok17081@gmail.com","diaChi":null,"hinhAnh":null,"noiKCBBD":null,"validFrom":null,"valid5Years":null,"maBN":null,"mpi":null,"cmnd":null,"requestMPI":false,"macskcb":null,"CMND":null,"MPI":null,"MACSKCB":null}} </v>
          </cell>
          <cell r="N36" t="str">
            <v xml:space="preserve">HTTP/2 200 OK_x000D_
Date: Mon, 11 Aug 2025 10:01:41 GMT_x000D_
Content-Type: application/json_x000D_
Cf-Ray: 96d6e4a31fcd1067-HKG_x000D_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26_x000D_
X-Kong-Proxy-Latency: 0_x000D_
Via: kong/2.8.5_x000D_
Cf-Cache-Status: DYNAMIC_x000D_
Strict-Transport-Security: max-age=15552000; includeSubDomains; preload_x000D_
Server: cloudflare_x000D_
Alt-Svc: h3=":443"; ma=86400_x000D_
_x000D_
{"id":"6899b3406702244163299b2a","hoTen":"","ngaySinh":0,"maGioiTinh":null,"passport":null,"wardid":null,"wardname":"","cityid":null,"cityname":"","fullAddress":"","maBaoHiemYTe":"","ownerId":"6899b3406702244163299b29","maMoiQuanHe":"KO_XAC_DINH","soDienThoai":null,"email":"huynhvanthok17081@gmail.com","diaChi":null,"hinhAnh":null,"noiKCBBD":null,"validFrom":null,"valid5Years":null,"maBN":null,"privacyId":null,"termId":null,"mpi":null,"requestMPI":false,"cmnd":null,"macskcb":null,"CMND":null,"MPI":null,"MACSKCB":null} </v>
          </cell>
          <cell r="O36" t="str">
            <v xml:space="preserve">{_x000D_
    "avatar": "", _x000D_
    "ttinUser": {_x000D_
        "CMND": null, _x000D_
        "MACSKCB": null, _x000D_
        "MPI": null, _x000D_
        "cityid": null, _x000D_
        "cityname": "", _x000D_
        "cmnd": null, _x000D_
        "diaChi": null, _x000D_
        "email": "huynhvanthok17081@gmail.com", _x000D_
        "fullAddress": "", _x000D_
        "hinhAnh": null, _x000D_
        "hoTen": "", _x000D_
        "id": "6899b3406702244163299b2a", _x000D_
        "maBN": null, _x000D_
        "maBaoHiemYTe": "", _x000D_
        "maGioiTinh": null, _x000D_
        "maMoiQuanHe": "KO_XAC_DINH", _x000D_
        "macskcb": null, _x000D_
        "mpi": null, _x000D_
        "ngaySinh": 0, _x000D_
        "noiKCBBD": null, _x000D_
        "ownerId": "6899b3406702244163299b29", _x000D_
        "passport": null, _x000D_
        "requestMPI": false, _x000D_
        "soDienThoai": null, _x000D_
        "valid5Years": null, _x000D_
        "validFrom": null, _x000D_
        "wardid": null, _x000D_
        "wardname": ""_x000D_
    }_x000D_
} </v>
          </cell>
          <cell r="P36" t="str">
            <v xml:space="preserve">{_x000D_
    "CMND": null, _x000D_
    "MACSKCB": null, _x000D_
    "MPI": null, _x000D_
    "cityid": null, _x000D_
    "cityname": "", _x000D_
    "cmnd": null, _x000D_
    "diaChi": null, _x000D_
    "email": "huynhvanthok17081@gmail.com", _x000D_
    "fullAddress": "", _x000D_
    "hinhAnh": null, _x000D_
    "hoTen": "", _x000D_
    "id": "6899b3406702244163299b2a", _x000D_
    "maBN": null, _x000D_
    "maBaoHiemYTe": "", _x000D_
    "maGioiTinh": null, _x000D_
    "maMoiQuanHe": "KO_XAC_DINH", _x000D_
    "macskcb": null, _x000D_
    "mpi": null, _x000D_
    "ngaySinh": 0, _x000D_
    "noiKCBBD": null, _x000D_
    "ownerId": "6899b3406702244163299b29", _x000D_
    "passport": null, _x000D_
    "privacyId": null, _x000D_
    "requestMPI": false, _x000D_
    "soDienThoai": null, _x000D_
    "termId": null, _x000D_
    "valid5Years": null, _x000D_
    "validFrom": null, _x000D_
    "wardid": null, _x000D_
    "wardname": ""_x000D_
} </v>
          </cell>
          <cell r="Q36" t="str">
            <v xml:space="preserve">______ REQUEST _______x000D_
GET Params_x000D_
1. ownerId | 2. userId | _x000D_
_x000D_
POST Params_x000D_
JSON_x000D_
1. ttinUser_id | 2. ttinUser_hinhAnh | 3. ttinUser_ngaySinh | 4. ttinUser_fullAddress | 5. ttinUser_maBN | 6. ttinUser_cmnd | 7. ttinUser_mpi | 8. ttinUser_cityname | 9. ttinUser_wardid | 10. ttinUser_ownerId | 11. ttinUser_cityid | 12. ttinUser_maMoiQuanHe | 13. ttinUser_hoTen | 14. ttinUser_valid5Years | 15. ttinUser_requestMPI | 16. ttinUser_passport | 17. ttinUser_maBaoHiemYTe | 18. avatar | 19. ttinUser_diaChi | 20. ttinUser_macskcb | 21. ttinUser_soDienThoai | 22. ttinUser_email | 23. ttinUser_wardname | 24. ttinUser_noiKCBBD | 25. ttinUser_MACSKCB | 26. ttinUser_maGioiTinh | 27. ttinUser_MPI | 28. ttinUser_validFrom | 29. ttinUser_CMND | _x000D_
_x000D_
Headers_x000D_
1. Host | 2. Authorization | 3. Content-Type | 4. Content-Length | 5. Accept-Encoding | 6. User-Agent | _x000D_
_x000D_
Cookies_x000D_
_x000D_
_x000D_
_x000D_
______ RESPONSE _______x000D_
Params_x000D_
JSON_x000D_
1. privacyId | 2. MPI | 3. wardid | 4. validFrom | 5. ownerId | 6. cmnd | 7. maMoiQuanHe | 8. maGioiTinh | 9. diaChi | 10. termId | 11. hinhAnh | 12. maBN | 13. passport | 14. ngaySinh | 15. id | 16. email | 17. maBaoHiemYTe | 18. soDienThoai | 19. wardname | 20. requestMPI | 21. noiKCBBD | 22. cityname | 23. mpi | 24. MACSKCB | 25. cityid | 26. macskcb | 27. valid5Years | 28. fullAddress | 29. hoTen | 30. CMND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36"/>
          <cell r="S36"/>
        </row>
        <row r="37">
          <cell r="B37" t="str">
            <v xml:space="preserve"> [Group: Liên kết hồ sơ y tế] [Liên kết hồ sơ y tế]</v>
          </cell>
          <cell r="C37"/>
          <cell r="D37" t="str">
            <v>Group: Liên kết hồ sơ y tế</v>
          </cell>
          <cell r="E37" t="str">
            <v>Liên kết hồ sơ y tế</v>
          </cell>
          <cell r="F37" t="str">
            <v/>
          </cell>
          <cell r="G37" t="str">
            <v>Done</v>
          </cell>
          <cell r="H37" t="str">
            <v>[0] log</v>
          </cell>
          <cell r="I37" t="str">
            <v>👈 Add log</v>
          </cell>
          <cell r="J37"/>
          <cell r="K37"/>
          <cell r="L37"/>
          <cell r="M37"/>
          <cell r="N37"/>
          <cell r="O37"/>
          <cell r="P37"/>
          <cell r="Q37"/>
          <cell r="R37"/>
          <cell r="S37"/>
        </row>
        <row r="38">
          <cell r="B38" t="str">
            <v>danhy-backend.hoanmy.com:443/caresbook2/cskcb/listDetail [Hồ sơ -&gt; Hồ sơ khám chưa bệnh] [List CSKCB]</v>
          </cell>
          <cell r="C38" t="str">
            <v>#33</v>
          </cell>
          <cell r="D38" t="str">
            <v>Hồ sơ -&gt; Hồ sơ khám chưa bệnh</v>
          </cell>
          <cell r="E38" t="str">
            <v>List CSKCB</v>
          </cell>
          <cell r="F38" t="str">
            <v/>
          </cell>
          <cell r="G38" t="str">
            <v>Done</v>
          </cell>
          <cell r="H38" t="str">
            <v>[1] log</v>
          </cell>
          <cell r="I38" t="str">
            <v/>
          </cell>
          <cell r="J38" t="str">
            <v>GET</v>
          </cell>
          <cell r="K38" t="str">
            <v>danhy-backend.hoanmy.com:443</v>
          </cell>
          <cell r="L38" t="str">
            <v>/caresbook2/cskcb/listDetail</v>
          </cell>
          <cell r="M38" t="str">
            <v xml:space="preserve">GET /caresbook2/cskcb/listDetail HTTP/1.1_x000D_
content-type: application/json_x000D_
Host: danhy-backend.hoanmy.com_x000D_
Connection: keep-alive_x000D_
Accept-Encoding: gzip, deflate, br_x000D_
User-Agent: okhttp/4.9.2_x000D_
_x000D_
</v>
          </cell>
          <cell r="N38" t="str">
            <v>HTTP/1.1 200 _x000D_
Date: Thu, 14 Aug 2025 03:02:29 GMT_x000D_
Content-Type: application/json_x000D_
Connection: keep-alive_x000D_
CF-RAY: 96ed36b28fbb094a-HKG_x000D_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3_x000D_
X-Kong-Proxy-Latency: 0_x000D_
Via: kong/2.8.5_x000D_
cf-cache-status: DYNAMIC_x000D_
Strict-Transport-Security: max-age=15552000; includeSubDomains; preload_x000D_
speculation-rules: "/cdn-cgi/speculation"_x000D_
Server: cloudflare_x000D_
alt-svc: h3=":443"; ma=86400_x000D_
Content-Length: 1879_x000D_
_x000D_
[{"id":"67ce588a7232e428a537bc4d","stt":null,"maCSKCB":"79071","soGiayPhep":null,"ngayCap":null,"chuyenKhoa":null,"nguoiChiuTrachNhiemChuyenMon":null,"bacSiNuocNgoai":"","diemXepHang":"3.0","soDienThoai":null,"email":"dinhchien2112@gmail.com","website":null,"diaChi":"60-60A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v>
          </cell>
          <cell r="O38"/>
          <cell r="P38" t="str">
            <v>[{"id":"67ce588a7232e428a537bc4d","stt":null,"maCSKCB":"79071","soGiayPhep":null,"ngayCap":null,"chuyenKhoa":null,"nguoiChiuTrachNhiemChuyenMon":null,"bacSiNuocNgoai":"","diemXepHang":"3.0","soDienThoai":null,"email":"dinhchien2112@gmail.com","website":null,"diaChi":"60-60A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v>
          </cell>
          <cell r="Q38" t="str">
            <v xml:space="preserve">______ REQUEST _______x000D_
GET Params_x000D_
_x000D_
POST Params_x000D_
_x000D_
HEADERS_x000D_
1. content-type | 2. Host | 3. Connection | 4. Accept-Encoding | 5.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38"/>
          <cell r="S38"/>
        </row>
        <row r="39">
          <cell r="B39" t="str">
            <v>danhy-backend.hoanmy.com:443/caresbook2/user/checkPatient [Hồ sơ -&gt; Hồ sơ khám chưa bệnh] [Check Patient]</v>
          </cell>
          <cell r="C39" t="str">
            <v>#34</v>
          </cell>
          <cell r="D39" t="str">
            <v>Hồ sơ -&gt; Hồ sơ khám chưa bệnh</v>
          </cell>
          <cell r="E39" t="str">
            <v>Check Patient</v>
          </cell>
          <cell r="F39" t="str">
            <v/>
          </cell>
          <cell r="G39" t="str">
            <v>Done</v>
          </cell>
          <cell r="H39" t="str">
            <v>[3] log</v>
          </cell>
          <cell r="I39" t="str">
            <v/>
          </cell>
          <cell r="J39" t="str">
            <v>POST</v>
          </cell>
          <cell r="K39" t="str">
            <v>danhy-backend.hoanmy.com:443</v>
          </cell>
          <cell r="L39" t="str">
            <v>/caresbook2/user/checkPatient</v>
          </cell>
          <cell r="M39" t="str">
            <v>POST /caresbook2/user/checkPatient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157_x000D_
Host: danhy-backend.hoanmy.com_x000D_
Connection: keep-alive_x000D_
Accept-Encoding: gzip, deflate, br_x000D_
User-Agent: okhttp/4.9.2_x000D_
_x000D_
{_x000D_
  "code": null,_x000D_
  "patientId": "250004203",_x000D_
  "unitCode": "79071",_x000D_
  "hoTen": "Nguyễn Bảo An",_x000D_
  "ownerId": "689c120e01db817574c8dde1",_x000D_
  "userId": "689c120e01db817574c8dde2"_x000D_
}</v>
          </cell>
          <cell r="N39" t="str">
            <v>HTTP/1.1 200 _x000D_
Date: Thu, 14 Aug 2025 03:13:40 GMT_x000D_
Content-Type: application/json_x000D_
Connection: keep-alive_x000D_
CF-RAY: 96ed4711bd838b6b-HKG_x000D_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402_x000D_
X-Kong-Proxy-Latency: 0_x000D_
Via: kong/2.8.5_x000D_
cf-cache-status: DYNAMIC_x000D_
Strict-Transport-Security: max-age=15552000; includeSubDomains; preload_x000D_
Server: cloudflare_x000D_
alt-svc: h3=":443"; ma=86400_x000D_
Content-Length: 206_x000D_
_x000D_
{_x000D_
  "soDienThoai": "0987654321",_x000D_
  "maCSKCB": null,_x000D_
  "maBN": "250004203",_x000D_
  "hoTenBN": "NGUYỄN BAO AN",_x000D_
  "tenCSKCB": "Bệnh viện Hoàn Mỹ Sài Gòn",_x000D_
  "mpi": null,_x000D_
  "warning": "PATIENT_NEED_OTP",_x000D_
  "exists": true,_x000D_
  "userId": null_x000D_
}</v>
          </cell>
          <cell r="O39" t="str">
            <v>{_x000D_
  "code": null,_x000D_
  "patientId": "250004203",_x000D_
  "unitCode": "79071",_x000D_
  "hoTen": "Nguyễn Bảo An",_x000D_
  "ownerId": "689c120e01db817574c8dde1",_x000D_
  "userId": "689c120e01db817574c8dde2"_x000D_
}</v>
          </cell>
          <cell r="P39" t="str">
            <v>{_x000D_
  "soDienThoai": "0987654321",_x000D_
  "maCSKCB": null,_x000D_
  "maBN": "250004203",_x000D_
  "hoTenBN": "NGUYỄN BAO AN",_x000D_
  "tenCSKCB": "Bệnh viện Hoàn Mỹ Sài Gòn",_x000D_
  "mpi": null,_x000D_
  "warning": "PATIENT_NEED_OTP",_x000D_
  "exists": true,_x000D_
  "userId": null_x000D_
}</v>
          </cell>
          <cell r="Q39"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39"/>
          <cell r="S39"/>
        </row>
        <row r="40">
          <cell r="B40" t="str">
            <v>danhy-backend.hoanmy.com:443/caresbook2/auth/requestOTP [Hồ sơ -&gt; Hồ sơ khám chưa bệnh] [request OTP]</v>
          </cell>
          <cell r="C40" t="str">
            <v>#35</v>
          </cell>
          <cell r="D40" t="str">
            <v>Hồ sơ -&gt; Hồ sơ khám chưa bệnh</v>
          </cell>
          <cell r="E40" t="str">
            <v>request OTP</v>
          </cell>
          <cell r="F40" t="str">
            <v/>
          </cell>
          <cell r="G40" t="str">
            <v>Done</v>
          </cell>
          <cell r="H40" t="str">
            <v>[5] log</v>
          </cell>
          <cell r="I40" t="str">
            <v/>
          </cell>
          <cell r="J40" t="str">
            <v>POST</v>
          </cell>
          <cell r="K40" t="str">
            <v>danhy-backend.hoanmy.com:443</v>
          </cell>
          <cell r="L40" t="str">
            <v>/caresbook2/auth/requestOTP</v>
          </cell>
          <cell r="M40" t="str">
            <v>POST /caresbook2/auth/requestOTP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171_x000D_
Host: danhy-backend.hoanmy.com_x000D_
Connection: keep-alive_x000D_
Accept-Encoding: gzip, deflate, br_x000D_
User-Agent: okhttp/4.9.2_x000D_
_x000D_
{_x000D_
  "patientId": "250004203",_x000D_
  "hoTen": "Nguyễn Bảo An",_x000D_
  "ownerId": "689c120e01db817574c8dde1",_x000D_
  "typeVerify": "phone",_x000D_
  "userId": "689c120e01db817574c8dde2",_x000D_
  "username": "0987654321"_x000D_
}</v>
          </cell>
          <cell r="N40" t="str">
            <v>HTTP/1.1 200 _x000D_
Date: Thu, 14 Aug 2025 03:14:09 GMT_x000D_
Content-Type: application/json_x000D_
Connection: keep-alive_x000D_
CF-RAY: 96ed47c91d1604cc-HKG_x000D_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23_x000D_
X-Kong-Proxy-Latency: 0_x000D_
Via: kong/2.8.5_x000D_
cf-cache-status: DYNAMIC_x000D_
Strict-Transport-Security: max-age=15552000; includeSubDomains; preload_x000D_
Server: cloudflare_x000D_
alt-svc: h3=":443"; ma=86400_x000D_
Content-Length: 4_x000D_
_x000D_
true</v>
          </cell>
          <cell r="O40" t="str">
            <v>{
  "patientId": "250004203",
  "hoTen": "Nguyễn Bảo An",
  "ownerId": "689c120e01db817574c8dde1",
  "typeVerify": "phone",
  "userId": "689c120e01db817574c8dde2",
  "username": "0987654321"
}</v>
          </cell>
          <cell r="P40" t="b">
            <v>1</v>
          </cell>
          <cell r="Q40"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0"/>
          <cell r="S40"/>
        </row>
        <row r="41">
          <cell r="B41" t="str">
            <v>danhy-backend.hoanmy.com:443/caresbook2/auth/verifiedOTPMPIRequest [Hồ sơ -&gt; Hồ sơ khám chưa bệnh] [Verify OTP]</v>
          </cell>
          <cell r="C41" t="str">
            <v>#36</v>
          </cell>
          <cell r="D41" t="str">
            <v>Hồ sơ -&gt; Hồ sơ khám chưa bệnh</v>
          </cell>
          <cell r="E41" t="str">
            <v>Verify OTP</v>
          </cell>
          <cell r="F41" t="str">
            <v/>
          </cell>
          <cell r="G41" t="str">
            <v>Done</v>
          </cell>
          <cell r="H41" t="str">
            <v>[3] log</v>
          </cell>
          <cell r="I41" t="str">
            <v/>
          </cell>
          <cell r="J41" t="str">
            <v>POST</v>
          </cell>
          <cell r="K41" t="str">
            <v>danhy-backend.hoanmy.com:443</v>
          </cell>
          <cell r="L41" t="str">
            <v>/caresbook2/auth/verifiedOTPMPIRequest</v>
          </cell>
          <cell r="M41" t="str">
            <v>POST /caresbook2/auth/verifiedOTPMPIRequest HTTP/1.1_x000D_
Content-Type: application/json_x000D_
Content-Length: 188_x000D_
Host: danhy-backend.hoanmy.com_x000D_
Connection: keep-alive_x000D_
Accept-Encoding: gzip, deflate, br_x000D_
User-Agent: okhttp/4.9.2_x000D_
_x000D_
{_x000D_
  "patientId": "250004203",_x000D_
  "hoTen": "Nguyễn Bảo An",_x000D_
  "ownerId": "689c120e01db817574c8dde1",_x000D_
  "typeVerify": "phone",_x000D_
  "userId": "689c120e01db817574c8dde2",_x000D_
  "username": "0987654321",_x000D_
  "token": "111111"_x000D_
}</v>
          </cell>
          <cell r="N41" t="str">
            <v>HTTP/1.1 200 _x000D_
Date: Thu, 14 Aug 2025 03:14:57 GMT_x000D_
Content-Type: application/json_x000D_
Connection: keep-alive_x000D_
CF-RAY: 96ed48f2ec8be2f2-HKG_x000D_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42_x000D_
X-Kong-Proxy-Latency: 0_x000D_
Via: kong/2.8.5_x000D_
cf-cache-status: DYNAMIC_x000D_
Strict-Transport-Security: max-age=15552000; includeSubDomains; preload_x000D_
Server: cloudflare_x000D_
alt-svc: h3=":443"; ma=86400_x000D_
Content-Length: 78_x000D_
_x000D_
{_x000D_
  "other": null,_x000D_
  "data": "689c120e01db817574c8dde2",_x000D_
  "message": null,_x000D_
  "status": false_x000D_
}</v>
          </cell>
          <cell r="O41" t="str">
            <v>{
  "patientId": "250004203",
  "hoTen": "Nguyễn Bảo An",
  "ownerId": "689c120e01db817574c8dde1",
  "typeVerify": "phone",
  "userId": "689c120e01db817574c8dde2",
  "username": "0987654321",
  "token": "111111"
}</v>
          </cell>
          <cell r="P41" t="str">
            <v>{_x000D_
  "other": null,_x000D_
  "data": "689c120e01db817574c8dde2",_x000D_
  "message": null,_x000D_
  "status": false_x000D_
}</v>
          </cell>
          <cell r="Q41" t="str">
            <v xml:space="preserve">______ REQUEST _______x000D_
GET Params_x000D_
_x000D_
POST Params_x000D_
_x000D_
HEADERS_x000D_
1. Content-Type | 2. Content-Length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1"/>
          <cell r="S41"/>
        </row>
        <row r="42">
          <cell r="B42" t="str">
            <v>danhy-backend.hoanmy.com:443/forhis/hskcb/caresbook/getYearsOfExamination [Hồ sơ -&gt; Hồ sơ khám chưa bệnh] [Get Year Of Examination]</v>
          </cell>
          <cell r="C42" t="str">
            <v>#37</v>
          </cell>
          <cell r="D42" t="str">
            <v>Hồ sơ -&gt; Hồ sơ khám chưa bệnh</v>
          </cell>
          <cell r="E42" t="str">
            <v>Get Year Of Examination</v>
          </cell>
          <cell r="F42" t="str">
            <v/>
          </cell>
          <cell r="G42" t="str">
            <v>Done</v>
          </cell>
          <cell r="H42" t="str">
            <v>[3] log</v>
          </cell>
          <cell r="I42" t="str">
            <v/>
          </cell>
          <cell r="J42" t="str">
            <v>POST</v>
          </cell>
          <cell r="K42" t="str">
            <v>danhy-backend.hoanmy.com:443</v>
          </cell>
          <cell r="L42" t="str">
            <v>/forhis/hskcb/caresbook/getYearsOfExamination</v>
          </cell>
          <cell r="M42" t="str">
            <v>POST /forhis/hskcb/caresbook/getYearsOfExamination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19_x000D_
Host: danhy-backend.hoanmy.com_x000D_
Connection: keep-alive_x000D_
Accept-Encoding: gzip, deflate, br_x000D_
User-Agent: okhttp/4.9.2_x000D_
_x000D_
{"mpi": "250004203"}</v>
          </cell>
          <cell r="N42" t="str">
            <v>HTTP/1.1 200 _x000D_
Date: Thu, 14 Aug 2025 03:15:12 GMT_x000D_
Content-Type: application/json_x000D_
Connection: keep-alive_x000D_
CF-RAY: 96ed494f6c47e2f2-HKG_x000D_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315_x000D_
X-Kong-Proxy-Latency: 0_x000D_
Via: kong/2.8.5_x000D_
cf-cache-status: DYNAMIC_x000D_
Strict-Transport-Security: max-age=15552000; includeSubDomains; preload_x000D_
Server: cloudflare_x000D_
alt-svc: h3=":443"; ma=86400_x000D_
Content-Length: 8_x000D_
_x000D_
["2025"]</v>
          </cell>
          <cell r="O42" t="str">
            <v>{"mpi": "250004203"}</v>
          </cell>
          <cell r="P42" t="str">
            <v>["2025"]</v>
          </cell>
          <cell r="Q42"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2"/>
          <cell r="S42"/>
        </row>
        <row r="43">
          <cell r="B43" t="str">
            <v>danhy-backend.hoanmy.com:443/forhis/hskcb/caresbook/getExaminations [Hồ sơ -&gt; Hồ sơ khám chưa bệnh] [Get Examination]</v>
          </cell>
          <cell r="C43" t="str">
            <v>#38</v>
          </cell>
          <cell r="D43" t="str">
            <v>Hồ sơ -&gt; Hồ sơ khám chưa bệnh</v>
          </cell>
          <cell r="E43" t="str">
            <v>Get Examination</v>
          </cell>
          <cell r="F43" t="str">
            <v/>
          </cell>
          <cell r="G43" t="str">
            <v>Done</v>
          </cell>
          <cell r="H43" t="str">
            <v>[5] log</v>
          </cell>
          <cell r="I43" t="str">
            <v/>
          </cell>
          <cell r="J43" t="str">
            <v>POST</v>
          </cell>
          <cell r="K43" t="str">
            <v>danhy-backend.hoanmy.com:443</v>
          </cell>
          <cell r="L43" t="str">
            <v>/forhis/hskcb/caresbook/getExaminations</v>
          </cell>
          <cell r="M43" t="str">
            <v>POST /forhis/hskcb/caresbook/getExaminations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165_x000D_
Host: danhy-backend.hoanmy.com_x000D_
Connection: keep-alive_x000D_
Accept-Encoding: gzip, deflate, br_x000D_
User-Agent: okhttp/4.9.2_x000D_
_x000D_
{_x000D_
  "maCSKCB": "79071",_x000D_
  "mpi": "250004203",_x000D_
  "pageSize": 10,_x000D_
  "page": 0,_x000D_
  "searchKey": "",_x000D_
  "ownerId": "689c120e01db817574c8dde1",_x000D_
  "userId": "689c120e01db817574c8dde2",_x000D_
  "years": ["2025"]_x000D_
}</v>
          </cell>
          <cell r="N43" t="str">
            <v>HTTP/1.1 200 _x000D_
Date: Thu, 14 Aug 2025 03:15:17 GMT_x000D_
Content-Type: application/json_x000D_
Connection: keep-alive_x000D_
CF-RAY: 96ed49710b97e2f2-HKG_x000D_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415_x000D_
X-Kong-Proxy-Latency: 0_x000D_
Via: kong/2.8.5_x000D_
cf-cache-status: DYNAMIC_x000D_
Strict-Transport-Security: max-age=15552000; includeSubDomains; preload_x000D_
Server: cloudflare_x000D_
alt-svc: h3=":443"; ma=86400_x000D_
Content-Length: 435_x000D_
_x000D_
{_x000D_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v>
          </cell>
          <cell r="O43" t="str">
            <v>{_x000D_
  "maCSKCB": "79071",_x000D_
  "mpi": "250004203",_x000D_
  "pageSize": 10,_x000D_
  "page": 0,_x000D_
  "searchKey": "",_x000D_
  "ownerId": "689c120e01db817574c8dde1",_x000D_
  "userId": "689c120e01db817574c8dde2",_x000D_
  "years": ["2025"]_x000D_
}</v>
          </cell>
          <cell r="P43" t="str">
            <v>{
  "amount": 1,
  "totalPage": 1,
  "page": 0,
  "list": [{
    "tenDichVu": "Khám Da Liễu",
    "maCSKCB": "79071",
    "tiepNhanId": 227375,
    "bhytChiTra": null,
    "ngayVao": "05/26/2025 14:59:07",
    "tenPhongBan": null,
    "ngayRa": "05/26/2025 14:59:07",
    "benhNhanThanhToan": null,
    "thanhTienDoanhThu": null,
    "maPhongBan": null,
    "namKham": "2025",
    "bacSiKhamId": 0,
    "bacSiKham": "HMC-Phan Văn Mai",
    "khamBenhId": 258062,
    "maIcd": "E50.0",
    "chanDoan": "Thiếu vitamin A có khô kết mạc"
  }]
}</v>
          </cell>
          <cell r="Q43"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3"/>
          <cell r="S43"/>
        </row>
        <row r="44">
          <cell r="B44" t="str">
            <v>danhy-backend.hoanmy.com:443/caresbook2/user/checkPatientCCCD [Hồ sơ -&gt; Hồ sơ khám chưa bệnh -&gt; CCCD] [Check Patient(CCCD)]</v>
          </cell>
          <cell r="C44" t="str">
            <v>#39</v>
          </cell>
          <cell r="D44" t="str">
            <v>Hồ sơ -&gt; Hồ sơ khám chưa bệnh -&gt; CCCD</v>
          </cell>
          <cell r="E44" t="str">
            <v>Check Patient(CCCD)</v>
          </cell>
          <cell r="F44" t="str">
            <v/>
          </cell>
          <cell r="G44" t="str">
            <v>No data to test</v>
          </cell>
          <cell r="H44" t="str">
            <v>[0] log</v>
          </cell>
          <cell r="I44" t="str">
            <v>👈 Add log</v>
          </cell>
          <cell r="J44" t="str">
            <v>POST</v>
          </cell>
          <cell r="K44" t="str">
            <v>danhy-backend.hoanmy.com:443</v>
          </cell>
          <cell r="L44" t="str">
            <v>/caresbook2/user/checkPatientCCCD</v>
          </cell>
          <cell r="M44" t="str">
            <v>POST /caresbook2/user/checkPatientCCCD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184_x000D_
Host: danhy-backend.hoanmy.com_x000D_
Connection: keep-alive_x000D_
Accept-Encoding: gzip, deflate, br_x000D_
User-Agent: okhttp/4.9.2_x000D_
_x000D_
{_x000D_
  "code": "072202001234",_x000D_
  "patientId": null,_x000D_
  "unitCode": "79071",_x000D_
  "ngaySinh": "14/08/2011",_x000D_
  "hoTen": "Nguyễn Bảo An",_x000D_
  "ownerId": "689c120e01db817574c8dde1",_x000D_
  "userId": "689c120e01db817574c8dde2"_x000D_
}</v>
          </cell>
          <cell r="N44" t="str">
            <v>HTTP/1.1 200 _x000D_
Date: Thu, 14 Aug 2025 03:39:35 GMT_x000D_
Content-Type: application/json_x000D_
Connection: keep-alive_x000D_
CF-RAY: 96ed6d0be8d306fc-HKG_x000D_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214_x000D_
X-Kong-Proxy-Latency: 1_x000D_
Via: kong/2.8.5_x000D_
cf-cache-status: DYNAMIC_x000D_
Strict-Transport-Security: max-age=15552000; includeSubDomains; preload_x000D_
Server: cloudflare_x000D_
alt-svc: h3=":443"; ma=86400_x000D_
Content-Length: 148_x000D_
_x000D_
{_x000D_
  "soDienThoai": null,_x000D_
  "maCSKCB": null,_x000D_
  "maBN": null,_x000D_
  "hoTenBN": null,_x000D_
  "tenCSKCB": null,_x000D_
  "mpi": null,_x000D_
  "warning": "PATIENT_NOT_FOUND",_x000D_
  "exists": false,_x000D_
  "userId": null_x000D_
}</v>
          </cell>
          <cell r="O44" t="str">
            <v>{_x000D_
  "code": "072202001234",_x000D_
  "patientId": null,_x000D_
  "unitCode": "79071",_x000D_
  "ngaySinh": "14/08/2011",_x000D_
  "hoTen": "Nguyễn Bảo An",_x000D_
  "ownerId": "689c120e01db817574c8dde1",_x000D_
  "userId": "689c120e01db817574c8dde2"_x000D_
}</v>
          </cell>
          <cell r="P44" t="str">
            <v>{_x000D_
  "soDienThoai": null,_x000D_
  "maCSKCB": null,_x000D_
  "maBN": null,_x000D_
  "hoTenBN": null,_x000D_
  "tenCSKCB": null,_x000D_
  "mpi": null,_x000D_
  "warning": "PATIENT_NOT_FOUND",_x000D_
  "exists": false,_x000D_
  "userId": null_x000D_
}</v>
          </cell>
          <cell r="Q44"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4"/>
          <cell r="S44"/>
        </row>
        <row r="45">
          <cell r="B45" t="str">
            <v>danhy-backend.hoanmy.com:443/caresbook2/user/checkPatientBHYT [Hồ sơ -&gt; Hồ sơ khám chưa bệnh -&gt; BHYT] [Check Patient(BHYT)]</v>
          </cell>
          <cell r="C45" t="str">
            <v>#40</v>
          </cell>
          <cell r="D45" t="str">
            <v>Hồ sơ -&gt; Hồ sơ khám chưa bệnh -&gt; BHYT</v>
          </cell>
          <cell r="E45" t="str">
            <v>Check Patient(BHYT)</v>
          </cell>
          <cell r="F45" t="str">
            <v/>
          </cell>
          <cell r="G45" t="str">
            <v>No data to test</v>
          </cell>
          <cell r="H45" t="str">
            <v>[0] log</v>
          </cell>
          <cell r="I45" t="str">
            <v>👈 Add log</v>
          </cell>
          <cell r="J45" t="str">
            <v>POST</v>
          </cell>
          <cell r="K45" t="str">
            <v>danhy-backend.hoanmy.com:443</v>
          </cell>
          <cell r="L45" t="str">
            <v>/caresbook2/user/checkPatientBHYT</v>
          </cell>
          <cell r="M45" t="str">
            <v>POST /caresbook2/user/checkPatientBHYT HTTP/1.1_x000D_
authorization: Bearer eyJhbGciOiJSUzI1NiIsInR5cCIgOiAiSldUIiwia2lkIiA6ICJiNmpqMHBaUGRCdF8xWmJ5YlRYUWgtVFlCczgwYmxjcHc1QURqMmZYeWdZIn0.eyJleHAiOjE3NTUxNzQ0MjYsImlhdCI6MTc1NTEzODQyNiwianRpIjoib25ydHJvOjRlMjNhMmViLTcwYWEtNDYyOC1iNWFhLWI3NzE3MTk0YTZiOSIsImlzcyI6Imh0dHBzOi8vZGFuaHktYmFja2VuZC5ob2FubXkuY29tL2tleWNsb2FrL3JlYWxtcy9tb2JpbGUiLCJhdWQiOiJhY2NvdW50Iiwic3ViIjoiYjkxMWJjOTctNTEyNi00ZDc0LTljYmUtZTQ2Yzg1NzQzYTJjIiwidHlwIjoiQmVhcmVyIiwiYXpwIjoiY2FyZWJvb2t2Mi1tYW5hZ2VtZW50Iiwic2lkIjoiMTMxZmI4N2UtNjhlMi00ZTVkLWFkMzMtN2FmNGVmM2M3OGE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yQHRlY2hsYWJjb3JwLmNvbSIsImVtYWlsIjoidnUubmd1eWVuK3Rlc3QwMkB0ZWNobGFiY29ycC5jb20ifQ.QKnmbqaD31CmTCm9_XWqZwa9EDDn_OEpqzVKZztFmhbW9NXmYX_I0CgAFCY5WhDr6jiWa4ZCFbGqICUJuLbn_EblCSrMAuc3eutW_zN8aAW2OC0XukywxFdJoClR1gVNQoy5FdlQAE4XmyoKJmgdpgjA8aFN5XLgH1e8fF7g5r8m8w6Yq4yLb9wUOaC9q-pw3slEFWhLLGDXo9oGKPnJj7AUCyBq0CoxfK4ZXxhNXrVvlN_25SjOnCfSuECvxOnfNCgLlDB0Ak-04zIc2psItG5Q4qyzG-NdSfKh2ySNx-_5W2OiXGe8u0PgcTgwf1O1z3IVS1UtkNKrx0KXfBflew_x000D_
Content-Type: application/json_x000D_
Content-Length: 187_x000D_
Host: danhy-backend.hoanmy.com_x000D_
Connection: keep-alive_x000D_
Accept-Encoding: gzip, deflate, br_x000D_
User-Agent: okhttp/4.9.2_x000D_
_x000D_
{_x000D_
  "code": "231231231231231",_x000D_
  "patientId": null,_x000D_
  "unitCode": "79071",_x000D_
  "ngaySinh": "14/08/2011",_x000D_
  "hoTen": "Nguyễn Bảo An",_x000D_
  "ownerId": "689c120e01db817574c8dde1",_x000D_
  "userId": "689c120e01db817574c8dde2"_x000D_
}</v>
          </cell>
          <cell r="N45" t="str">
            <v>HTTP/1.1 200 _x000D_
Date: Thu, 14 Aug 2025 03:40:06 GMT_x000D_
Content-Type: application/json_x000D_
Connection: keep-alive_x000D_
CF-RAY: 96ed6dc88862094e-HKG_x000D_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503_x000D_
X-Kong-Proxy-Latency: 1_x000D_
Via: kong/2.8.5_x000D_
cf-cache-status: DYNAMIC_x000D_
Strict-Transport-Security: max-age=15552000; includeSubDomains; preload_x000D_
Server: cloudflare_x000D_
alt-svc: h3=":443"; ma=86400_x000D_
Content-Length: 148_x000D_
_x000D_
{_x000D_
  "soDienThoai": null,_x000D_
  "maCSKCB": null,_x000D_
  "maBN": null,_x000D_
  "hoTenBN": null,_x000D_
  "tenCSKCB": null,_x000D_
  "mpi": null,_x000D_
  "warning": "PATIENT_NOT_FOUND",_x000D_
  "exists": false,_x000D_
  "userId": null_x000D_
}</v>
          </cell>
          <cell r="O45" t="str">
            <v>{_x000D_
  "code": "231231231231231",_x000D_
  "patientId": null,_x000D_
  "unitCode": "79071",_x000D_
  "ngaySinh": "14/08/2011",_x000D_
  "hoTen": "Nguyễn Bảo An",_x000D_
  "ownerId": "689c120e01db817574c8dde1",_x000D_
  "userId": "689c120e01db817574c8dde2"_x000D_
}</v>
          </cell>
          <cell r="P45" t="str">
            <v>{_x000D_
  "soDienThoai": null,_x000D_
  "maCSKCB": null,_x000D_
  "maBN": null,_x000D_
  "hoTenBN": null,_x000D_
  "tenCSKCB": null,_x000D_
  "mpi": null,_x000D_
  "warning": "PATIENT_NOT_FOUND",_x000D_
  "exists": false,_x000D_
  "userId": null_x000D_
}</v>
          </cell>
          <cell r="Q45"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45"/>
          <cell r="S45"/>
        </row>
        <row r="46">
          <cell r="B46" t="str">
            <v xml:space="preserve"> [Group: Đăng nhập và bảo mật &gt; Đổi mật khẩu] [Đăng nhập và bảo mật &gt; Đổi mật khẩu]</v>
          </cell>
          <cell r="C46" t="str">
            <v>#41</v>
          </cell>
          <cell r="D46" t="str">
            <v>Group: Đăng nhập và bảo mật &gt; Đổi mật khẩu</v>
          </cell>
          <cell r="E46" t="str">
            <v>Đăng nhập và bảo mật &gt; Đổi mật khẩu</v>
          </cell>
          <cell r="F46" t="str">
            <v/>
          </cell>
          <cell r="G46" t="str">
            <v>Done</v>
          </cell>
          <cell r="H46" t="str">
            <v>[1] log</v>
          </cell>
          <cell r="I46" t="str">
            <v/>
          </cell>
          <cell r="J46"/>
          <cell r="K46"/>
          <cell r="L46"/>
          <cell r="M46"/>
          <cell r="N46"/>
          <cell r="O46"/>
          <cell r="P46"/>
          <cell r="Q46"/>
          <cell r="R46"/>
          <cell r="S46"/>
        </row>
        <row r="47">
          <cell r="B47" t="str">
            <v xml:space="preserve">danhy-backend.hoanmy.com:443 /caresbook2/user/changePass </v>
          </cell>
          <cell r="C47" t="str">
            <v>#42</v>
          </cell>
          <cell r="D47" t="str">
            <v>Tiện ích &gt; Đăng nhập và bảo mật &gt; Đổi mật khẩu</v>
          </cell>
          <cell r="E47"/>
          <cell r="F47" t="str">
            <v/>
          </cell>
          <cell r="G47" t="str">
            <v>Done</v>
          </cell>
          <cell r="H47" t="str">
            <v>[6] log</v>
          </cell>
          <cell r="I47" t="str">
            <v/>
          </cell>
          <cell r="J47" t="str">
            <v xml:space="preserve">POST </v>
          </cell>
          <cell r="K47" t="str">
            <v xml:space="preserve">danhy-backend.hoanmy.com:443 </v>
          </cell>
          <cell r="L47" t="str">
            <v xml:space="preserve">/caresbook2/user/changePass </v>
          </cell>
          <cell r="M47" t="str">
            <v xml:space="preserve">POST /caresbook2/user/changePass HTTP/2_x000D_
Host: danhy-backend.hoanmy.com_x000D_
Authorization: Bearer eyJhbGciOiJSUzI1NiIsInR5cCIgOiAiSldUIiwia2lkIiA6ICJiNmpqMHBaUGRCdF8xWmJ5YlRYUWgtVFlCczgwYmxjcHc1QURqMmZYeWdZIn0.eyJleHAiOjE3NTUxMDQwNjgsImlhdCI6MTc1NTA2ODA2OCwianRpIjoib25ydHJvOjA4MzZkZGMxLWI3ZDMtNDk2ZC05ZGJiLTg2YWIyYThhZjBiMSIsImlzcyI6Imh0dHBzOi8vZGFuaHktYmFja2VuZC5ob2FubXkuY29tL2tleWNsb2FrL3JlYWxtcy9tb2JpbGUiLCJhdWQiOiJhY2NvdW50Iiwic3ViIjoiZDBkYjRhYjQtZDdiZC00MTNlLTk0YjgtZWU4ZjdmMTI1OTRmIiwidHlwIjoiQmVhcmVyIiwiYXpwIjoiY2FyZWJvb2t2Mi1tYW5hZ2VtZW50Iiwic2lkIjoiOTgwYmMxNTEtYWVjYi00MGI5LWI0OGMtNTVmODUwYjY5Mzdm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c3In0.kRUQKxX-GC9QvNxtzrvtzBTYwB7U8Qjds1h0XejAq32pa-hyzLJvsmlpqlxf6GRgfXL2qwcEqTiXashRZLVDsvehCkT_hB5eQEcp-3YgL-UaRAEY3QHSO_Lj4XFTEFYYB1vxE5ttRSOOkJN_i5UWutNi2e76dOPQ4vCwfoUN83nF86tmqCpOEl22FVLdoKKasCodpipRkB6_v1Clg_EVw26i44yA1P_qtcJoEiicJiaXoWeh_qsLULO4SQeH7tpi7I5CYsszSCgLxkVIUaeTcSPiFf4FK_VTTNppACed2FFEAbDSHhcSE_geS9PfckaQQkvi6gFSfhJtc5qVKmMZMw_x000D_
Content-Type: application/json_x000D_
Content-Length: 74_x000D_
Accept-Encoding: gzip, deflate, br_x000D_
User-Agent: okhttp/4.9.2_x000D_
_x000D_
{"ownerId":"689c34a3e1388140fef4cd0c","oldPassword":"2","newPassword":"1"} </v>
          </cell>
          <cell r="N47" t="str">
            <v xml:space="preserve">HTTP/2 200 OK_x000D_
Date: Wed, 13 Aug 2025 06:55:54 GMT_x000D_
Content-Type: application/json_x000D_
Cf-Ray: 96e64f38f825e903-HKG_x000D_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306_x000D_
X-Kong-Proxy-Latency: 0_x000D_
Via: kong/2.8.5_x000D_
Cf-Cache-Status: DYNAMIC_x000D_
Strict-Transport-Security: max-age=15552000; includeSubDomains; preload_x000D_
Server: cloudflare_x000D_
Alt-Svc: h3=":443"; ma=86400_x000D_
_x000D_
true </v>
          </cell>
          <cell r="O47" t="str">
            <v xml:space="preserve">{_x000D_
    "newPassword": "1", _x000D_
    "oldPassword": "2", _x000D_
    "ownerId": "689c34a3e1388140fef4cd0c"_x000D_
} </v>
          </cell>
          <cell r="P47" t="str">
            <v xml:space="preserve">true </v>
          </cell>
          <cell r="Q47" t="str">
            <v xml:space="preserve">______ REQUEST _______x000D_
GET Params_x000D_
_x000D_
_x000D_
POST Params_x000D_
JSON_x000D_
1. oldPassword | 2. newPassword | 3. ownerId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47"/>
          <cell r="S47"/>
        </row>
        <row r="48">
          <cell r="B48" t="str">
            <v xml:space="preserve"> [Group: Đăng nhập và bảo mật &gt; Đăng nhập bằng sinh trắc học] [Đăng nhập và bảo mật &gt; Đăng nhập bằng sinh trắc học]</v>
          </cell>
          <cell r="C48" t="str">
            <v>#43</v>
          </cell>
          <cell r="D48" t="str">
            <v>Group: Đăng nhập và bảo mật &gt; Đăng nhập bằng sinh trắc học</v>
          </cell>
          <cell r="E48" t="str">
            <v>Đăng nhập và bảo mật &gt; Đăng nhập bằng sinh trắc học</v>
          </cell>
          <cell r="F48" t="str">
            <v/>
          </cell>
          <cell r="G48" t="str">
            <v>Done</v>
          </cell>
          <cell r="H48" t="str">
            <v>[1] log</v>
          </cell>
          <cell r="I48" t="str">
            <v/>
          </cell>
          <cell r="J48"/>
          <cell r="K48"/>
          <cell r="L48"/>
          <cell r="M48"/>
          <cell r="N48"/>
          <cell r="O48"/>
          <cell r="P48"/>
          <cell r="Q48"/>
          <cell r="R48"/>
          <cell r="S48"/>
        </row>
        <row r="49">
          <cell r="B49" t="str">
            <v>danhy-backend.hoanmy.com:443 /caresbook2/biometric?ownerId=6895a3abd65841414b714eba&amp;deviceId=ff114faaf80a4878  [Tiện ích &gt; Đăng nhập và bảo mật &gt; Đăng nhập bằng sinh trắc học] [view]</v>
          </cell>
          <cell r="C49" t="str">
            <v>#44</v>
          </cell>
          <cell r="D49" t="str">
            <v>Tiện ích &gt; Đăng nhập và bảo mật &gt; Đăng nhập bằng sinh trắc học</v>
          </cell>
          <cell r="E49" t="str">
            <v>view</v>
          </cell>
          <cell r="F49" t="str">
            <v/>
          </cell>
          <cell r="G49" t="str">
            <v>Done</v>
          </cell>
          <cell r="H49" t="str">
            <v>[3] log</v>
          </cell>
          <cell r="I49" t="str">
            <v/>
          </cell>
          <cell r="J49" t="str">
            <v xml:space="preserve">GET </v>
          </cell>
          <cell r="K49" t="str">
            <v xml:space="preserve">danhy-backend.hoanmy.com:443 </v>
          </cell>
          <cell r="L49" t="str">
            <v xml:space="preserve">/caresbook2/biometric?ownerId=6895a3abd65841414b714eba&amp;deviceId=ff114faaf80a4878 </v>
          </cell>
          <cell r="M49" t="str">
            <v xml:space="preserve">GET /caresbook2/biometric?ownerId=6895a3abd65841414b714eba&amp;deviceId=ff114faaf80a4878 HTTP/2_x000D_
Host: danhy-backend.hoanmy.com_x000D_
Content-Type: application/json_x000D_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Accept-Encoding: gzip, deflate, br_x000D_
User-Agent: okhttp/4.9.2_x000D_
_x000D_
 </v>
          </cell>
          <cell r="N49" t="str">
            <v xml:space="preserve">HTTP/2 200 OK_x000D_
Date: Thu, 14 Aug 2025 08:12:56 GMT_x000D_
Content-Type: application/json_x000D_
Cf-Ray: 96eefd71fe3b0449-HKG_x000D_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0_x000D_
Via: kong/2.8.5_x000D_
Cf-Cache-Status: DYNAMIC_x000D_
Strict-Transport-Security: max-age=15552000; includeSubDomains; preload_x000D_
Speculation-Rules: "/cdn-cgi/speculation"_x000D_
Server: cloudflare_x000D_
Alt-Svc: h3=":443"; ma=86400_x000D_
_x000D_
{"_id":null,"userName":"0123456789","createdAt":0,"updatedAt":0,"status":false,"deviceId":"ff114faaf80a4878","examAuthStt":false} </v>
          </cell>
          <cell r="O49" t="str">
            <v xml:space="preserve"> </v>
          </cell>
          <cell r="P49" t="str">
            <v xml:space="preserve">{_x000D_
    "_id": null, _x000D_
    "createdAt": 0, _x000D_
    "deviceId": "ff114faaf80a4878", _x000D_
    "examAuthStt": false, _x000D_
    "status": false, _x000D_
    "updatedAt": 0, _x000D_
    "userName": "0123456789"_x000D_
} </v>
          </cell>
          <cell r="Q49" t="str">
            <v xml:space="preserve">______ REQUEST _______x000D_
GET Params_x000D_
1. ownerId | 2. deviceId | _x000D_
_x000D_
POST Params_x000D_
1.  | _x000D_
_x000D_
Headers_x000D_
1. Host | 2. Content-Type | 3. Authorization | 4. Accept-Encoding | 5. User-Agent | _x000D_
_x000D_
Cookies_x000D_
_x000D_
_x000D_
_x000D_
______ RESPONSE _______x000D_
Params_x000D_
JSON_x000D_
1. examAuthStt | 2. userName | 3. deviceId | 4. createdAt | 5. _id | 6. updatedAt | 7.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49"/>
          <cell r="S49"/>
        </row>
        <row r="50">
          <cell r="B50" t="str">
            <v>danhy-backend.hoanmy.com:443 /caresbook2/biometric/new  [Tiện ích &gt; Đăng nhập và bảo mật &gt; Đăng nhập bằng sinh trắc học] [enable]</v>
          </cell>
          <cell r="C50" t="str">
            <v>#45</v>
          </cell>
          <cell r="D50" t="str">
            <v>Tiện ích &gt; Đăng nhập và bảo mật &gt; Đăng nhập bằng sinh trắc học</v>
          </cell>
          <cell r="E50" t="str">
            <v>enable</v>
          </cell>
          <cell r="F50" t="str">
            <v/>
          </cell>
          <cell r="G50" t="str">
            <v>Done</v>
          </cell>
          <cell r="H50" t="str">
            <v>[5] log</v>
          </cell>
          <cell r="I50" t="str">
            <v/>
          </cell>
          <cell r="J50" t="str">
            <v xml:space="preserve">POST </v>
          </cell>
          <cell r="K50" t="str">
            <v xml:space="preserve">danhy-backend.hoanmy.com:443 </v>
          </cell>
          <cell r="L50" t="str">
            <v xml:space="preserve">/caresbook2/biometric/new </v>
          </cell>
          <cell r="M50" t="str">
            <v xml:space="preserve">POST /caresbook2/biometric/new HTTP/2_x000D_
Host: danhy-backend.hoanmy.com_x000D_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Content-Type: application/json_x000D_
Content-Length: 532_x000D_
Accept-Encoding: gzip, deflate, br_x000D_
User-Agent: okhttp/4.9.2_x000D_
_x000D_
{"ownerId":"6895a3abd65841414b714eba","status":true,"examAuthStt":null,"publicKey":"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deviceId":"ff114faaf80a4878","username":"0123456789"} </v>
          </cell>
          <cell r="N50" t="str">
            <v xml:space="preserve">HTTP/2 200 OK_x000D_
Date: Thu, 14 Aug 2025 08:10:42 GMT_x000D_
Content-Type: application/json_x000D_
Cf-Ray: 96eefa2e0b87dda3-HKG_x000D_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Server: cloudflare_x000D_
Alt-Svc: h3=":443"; ma=86400_x000D_
_x000D_
true </v>
          </cell>
          <cell r="O50" t="str">
            <v xml:space="preserve">{_x000D_
    "deviceId": "ff114faaf80a4878", _x000D_
    "examAuthStt": null, _x000D_
    "ownerId": "6895a3abd65841414b714eba", _x000D_
    "publicKey": "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 _x000D_
    "status": true, _x000D_
    "username": "0123456789"_x000D_
} </v>
          </cell>
          <cell r="P50" t="str">
            <v xml:space="preserve">true </v>
          </cell>
          <cell r="Q50" t="str">
            <v xml:space="preserve">______ REQUEST _______x000D_
GET Params_x000D_
_x000D_
_x000D_
POST Params_x000D_
JSON_x000D_
1. examAuthStt | 2. publicKey | 3. ownerId | 4. deviceId | 5. status | 6. username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50"/>
          <cell r="S50"/>
        </row>
        <row r="51">
          <cell r="B51" t="str">
            <v>danhy-backend.hoanmy.com:443 /caresbook2/biometric/new  [Tiện ích &gt; Đăng nhập và bảo mật &gt; Đăng nhập bằng sinh trắc học] [disable (Duplicate #45)]</v>
          </cell>
          <cell r="C51" t="str">
            <v>#46</v>
          </cell>
          <cell r="D51" t="str">
            <v>Tiện ích &gt; Đăng nhập và bảo mật &gt; Đăng nhập bằng sinh trắc học</v>
          </cell>
          <cell r="E51" t="str">
            <v>disable (Duplicate #45)</v>
          </cell>
          <cell r="F51" t="str">
            <v/>
          </cell>
          <cell r="G51" t="str">
            <v>Done</v>
          </cell>
          <cell r="H51" t="str">
            <v>[0] log</v>
          </cell>
          <cell r="I51" t="str">
            <v>👈 Add log</v>
          </cell>
          <cell r="J51" t="str">
            <v xml:space="preserve">POST </v>
          </cell>
          <cell r="K51" t="str">
            <v xml:space="preserve">danhy-backend.hoanmy.com:443 </v>
          </cell>
          <cell r="L51" t="str">
            <v xml:space="preserve">/caresbook2/biometric/new </v>
          </cell>
          <cell r="M51" t="str">
            <v xml:space="preserve">POST /caresbook2/biometric/new HTTP/2_x000D_
Host: danhy-backend.hoanmy.com_x000D_
Authorization: Bearer eyJhbGciOiJSUzI1NiIsInR5cCIgOiAiSldUIiwia2lkIiA6ICJiNmpqMHBaUGRCdF8xWmJ5YlRYUWgtVFlCczgwYmxjcHc1QURqMmZYeWdZIn0.eyJleHAiOjE3NTUxOTMxNTQsImlhdCI6MTc1NTE1NzE1NCwianRpIjoib25ydHJvOjlkM2JjYjJhLWY4NWQtNGNhNi1hODYzLTFhOGI3MzNlNmIzZiIsImlzcyI6Imh0dHBzOi8vZGFuaHktYmFja2VuZC5ob2FubXkuY29tL2tleWNsb2FrL3JlYWxtcy9tb2JpbGUiLCJhdWQiOiJhY2NvdW50Iiwic3ViIjoiY2M4MTRkNDItNTcwMS00MjViLWI1OTQtMTQ1NzQ4MGE1ZjkyIiwidHlwIjoiQmVhcmVyIiwiYXpwIjoiY2FyZWJvb2t2Mi1tYW5hZ2VtZW50Iiwic2lkIjoiZTc3OTEwN2QtZWFiMS00MTgyLWE2NGUtOWQ4ZWEyZTI2NzA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QvVhtEtiJIWbNZtasCi1A9DZUUMqtPY2w4mpgXU0DMme0Vd8eq7gJTwDOYudl1RmdwgCUnzQSnoXRA49gwIDBoGW7-BNpDg5EMOcrBvWRz5GUz8t6uCvUSzVXrtAWNHnAbzKmgXZWNdGo0NwMOW1D10PWh8_qzcMayef03b9WEEUM1h1KqMuLpFokydZ85K23N6ltycJLlqoV0rxLp_SI6jyYuP8QS9iMJtQpNIYrycSUCQDthNQ_mRfeAapzS2lDu-nUwn3bpsevbOW5ezgZGMla_sKk_tOw8ViVfUCIXAHPpqpYlpfXWXQWa_dHAC8xxOq2iHGgLaktJ5S74SCjQ_x000D_
Content-Type: application/json_x000D_
Content-Length: 533_x000D_
Accept-Encoding: gzip, deflate, br_x000D_
User-Agent: okhttp/4.9.2_x000D_
_x000D_
{"ownerId":"6895a3abd65841414b714eba","status":false,"examAuthStt":null,"publicKey":"MIIBIjANBgkqhkiG9w0BAQEFAAOCAQ8AMIIBCgKCAQEA3iUk+VsFLDGa+1j4HcBTbJiSNNY5Ke+/V6c8Df3EEJ+c0Y6n7dZucum0GcQD3tzg+l7IlDERqmu/lZ79D+ycMHzq8BBNPqrKQUXTaUC5xYsLxbRGfDxPz2wEavsI1UPr0l3TEMQt1uBUKVcM1h+GJEwr4o89j/WWI/PFpihu9Kd+rj+ADjRoBStc4rXie0T0adApmyyjD2IGiQObHYRh+YcicqxNLBD5ZKonSaxGR2PbUT351yxY23jYrlMVn1nbDN5x3rb1dLeBkCxM8I0ESo3easS9RwDos+Oji0ZCScVRBKIp5brwC0UXLyNBHYRu1OD5tAV3PjsPERV6BStdvwIDAQAB","deviceId":"ff114faaf80a4878","username":"0123456789"} </v>
          </cell>
          <cell r="N51" t="str">
            <v xml:space="preserve">HTTP/2 200 OK_x000D_
Date: Thu, 14 Aug 2025 08:10:46 GMT_x000D_
Content-Type: application/json_x000D_
Cf-Ray: 96eefa49ec530451-HKG_x000D_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1_x000D_
Via: kong/2.8.5_x000D_
Cf-Cache-Status: DYNAMIC_x000D_
Strict-Transport-Security: max-age=15552000; includeSubDomains; preload_x000D_
Server: cloudflare_x000D_
Alt-Svc: h3=":443"; ma=86400_x000D_
_x000D_
true </v>
          </cell>
          <cell r="O51" t="str">
            <v xml:space="preserve">{_x000D_
    "deviceId": "ff114faaf80a4878", _x000D_
    "examAuthStt": null, _x000D_
    "ownerId": "6895a3abd65841414b714eba", _x000D_
    "publicKey": "MIIBIjANBgkqhkiG9w0BAQEFAAOCAQ8AMIIBCgKCAQEA3iUk+VsFLDGa+1j4HcBTbJiSNNY5Ke+/V6c8Df3EEJ+c0Y6n7dZucum0GcQD3tzg+l7IlDERqmu/lZ79D+ycMHzq8BBNPqrKQUXTaUC5xYsLxbRGfDxPz2wEavsI1UPr0l3TEMQt1uBUKVcM1h+GJEwr4o89j/WWI/PFpihu9Kd+rj+ADjRoBStc4rXie0T0adApmyyjD2IGiQObHYRh+YcicqxNLBD5ZKonSaxGR2PbUT351yxY23jYrlMVn1nbDN5x3rb1dLeBkCxM8I0ESo3easS9RwDos+Oji0ZCScVRBKIp5brwC0UXLyNBHYRu1OD5tAV3PjsPERV6BStdvwIDAQAB", _x000D_
    "status": false, _x000D_
    "username": "0123456789"_x000D_
} </v>
          </cell>
          <cell r="P51" t="str">
            <v xml:space="preserve">true </v>
          </cell>
          <cell r="Q51" t="str">
            <v xml:space="preserve">______ REQUEST _______x000D_
GET Params_x000D_
_x000D_
_x000D_
POST Params_x000D_
JSON_x000D_
1. examAuthStt | 2. publicKey | 3. ownerId | 4. deviceId | 5. status | 6. username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51"/>
          <cell r="S51"/>
        </row>
        <row r="52">
          <cell r="B52" t="str">
            <v>-</v>
          </cell>
          <cell r="C52" t="str">
            <v>#47</v>
          </cell>
          <cell r="D52"/>
          <cell r="E52"/>
          <cell r="F52" t="str">
            <v/>
          </cell>
          <cell r="G52"/>
          <cell r="H52" t="str">
            <v/>
          </cell>
          <cell r="I52" t="str">
            <v/>
          </cell>
          <cell r="J52"/>
          <cell r="K52"/>
          <cell r="L52"/>
          <cell r="M52"/>
          <cell r="N52"/>
          <cell r="O52"/>
          <cell r="P52"/>
          <cell r="Q52"/>
          <cell r="R52"/>
          <cell r="S52"/>
        </row>
        <row r="53">
          <cell r="B53" t="str">
            <v xml:space="preserve"> [Group: Đặt lịch hẹn khám] [Đặt lịch hẹn khám]</v>
          </cell>
          <cell r="C53"/>
          <cell r="D53" t="str">
            <v>Group: Đặt lịch hẹn khám</v>
          </cell>
          <cell r="E53" t="str">
            <v>Đặt lịch hẹn khám</v>
          </cell>
          <cell r="F53" t="str">
            <v/>
          </cell>
          <cell r="G53" t="str">
            <v>Done</v>
          </cell>
          <cell r="H53" t="str">
            <v>[0] log</v>
          </cell>
          <cell r="I53" t="str">
            <v>👈 Add log</v>
          </cell>
          <cell r="J53"/>
          <cell r="K53"/>
          <cell r="L53"/>
          <cell r="M53"/>
          <cell r="N53"/>
          <cell r="O53"/>
          <cell r="P53"/>
          <cell r="Q53"/>
          <cell r="R53"/>
          <cell r="S53"/>
        </row>
        <row r="54">
          <cell r="B54" t="str">
            <v>danhy-backend.hoanmy.com:443/crm/getDoctorsByHospitalId [Đặt hẹn] [Get Doctors]</v>
          </cell>
          <cell r="C54" t="str">
            <v>#48</v>
          </cell>
          <cell r="D54" t="str">
            <v>Đặt hẹn</v>
          </cell>
          <cell r="E54" t="str">
            <v>Get Doctors</v>
          </cell>
          <cell r="F54" t="str">
            <v/>
          </cell>
          <cell r="G54" t="str">
            <v>Done</v>
          </cell>
          <cell r="H54" t="str">
            <v>[3] log</v>
          </cell>
          <cell r="I54" t="str">
            <v/>
          </cell>
          <cell r="J54" t="str">
            <v>POST</v>
          </cell>
          <cell r="K54" t="str">
            <v>danhy-backend.hoanmy.com:443</v>
          </cell>
          <cell r="L54" t="str">
            <v>/crm/getDoctorsByHospitalId</v>
          </cell>
          <cell r="M54" t="str">
            <v>POST /crm/getDoctorsByHospitalId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24_x000D_
Host: danhy-backend.hoanmy.com_x000D_
Connection: keep-alive_x000D_
Accept-Encoding: gzip, deflate, br_x000D_
User-Agent: okhttp/4.9.2_x000D_
_x000D_
{"benh_vien_id": "79071"}</v>
          </cell>
          <cell r="N54" t="str">
            <v>HTTP/1.1 200 _x000D_
Date: Thu, 14 Aug 2025 10:10:17 GMT_x000D_
Content-Type: application/json_x000D_
Connection: keep-alive_x000D_
CF-RAY: 96efa9565f072104-HKG_x000D_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863_x000D_
X-Kong-Proxy-Latency: 0_x000D_
Via: kong/2.8.5_x000D_
cf-cache-status: DYNAMIC_x000D_
Strict-Transport-Security: max-age=15552000; includeSubDomains; preload_x000D_
Server: cloudflare_x000D_
alt-svc: h3=":443"; ma=86400_x000D_
Content-Length: 3636_x000D_
_x000D_
{_x000D_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v>
          </cell>
          <cell r="O54" t="str">
            <v>{"benh_vien_id": "79071"}</v>
          </cell>
          <cell r="P54" t="str">
            <v>{_x000D_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v>
          </cell>
          <cell r="Q54"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54"/>
          <cell r="S54"/>
        </row>
        <row r="55">
          <cell r="B55" t="str">
            <v>danhy-backend.hoanmy.com:443/booking/schedule/79071/003/12 [Đặt hẹn] [Check schedule]</v>
          </cell>
          <cell r="C55" t="str">
            <v>#49</v>
          </cell>
          <cell r="D55" t="str">
            <v>Đặt hẹn</v>
          </cell>
          <cell r="E55" t="str">
            <v>Check schedule</v>
          </cell>
          <cell r="F55" t="str">
            <v/>
          </cell>
          <cell r="G55" t="str">
            <v>Done</v>
          </cell>
          <cell r="H55" t="str">
            <v>[3] log</v>
          </cell>
          <cell r="I55" t="str">
            <v/>
          </cell>
          <cell r="J55" t="str">
            <v>GET</v>
          </cell>
          <cell r="K55" t="str">
            <v>danhy-backend.hoanmy.com:443</v>
          </cell>
          <cell r="L55" t="str">
            <v>/booking/schedule/79071/003/12</v>
          </cell>
          <cell r="M55" t="str">
            <v xml:space="preserve">GET /booking/schedule/79071/003/12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v>
          </cell>
          <cell r="N55" t="str">
            <v>HTTP/1.1 200 _x000D_
Date: Thu, 14 Aug 2025 10:11:16 GMT_x000D_
Content-Type: application/json_x000D_
Connection: keep-alive_x000D_
CF-RAY: 96efaac3ea23e2e4-HKG_x000D_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1633_x000D_
X-Kong-Proxy-Latency: 1_x000D_
Via: kong/2.8.5_x000D_
cf-cache-status: DYNAMIC_x000D_
Strict-Transport-Security: max-age=15552000; includeSubDomains; preload_x000D_
speculation-rules: "/cdn-cgi/speculation"_x000D_
Server: cloudflare_x000D_
alt-svc: h3=":443"; ma=86400_x000D_
Content-Length: 285_x000D_
_x000D_
{_x000D_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v>
          </cell>
          <cell r="O55"/>
          <cell r="P55" t="str">
            <v>{_x000D_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v>
          </cell>
          <cell r="Q55" t="str">
            <v xml:space="preserve">______ REQUEST _______x000D_
GET Params_x000D_
1. date_x000D_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55"/>
          <cell r="S55"/>
        </row>
        <row r="56">
          <cell r="B56" t="str">
            <v>danhy-backend.hoanmy.com:443/booking/bookForHis [Đặt hẹn -&gt; Hoàn tất đặt lịch] [Booking ]</v>
          </cell>
          <cell r="C56" t="str">
            <v>#50</v>
          </cell>
          <cell r="D56" t="str">
            <v>Đặt hẹn -&gt; Hoàn tất đặt lịch</v>
          </cell>
          <cell r="E56" t="str">
            <v xml:space="preserve">Booking </v>
          </cell>
          <cell r="F56" t="str">
            <v/>
          </cell>
          <cell r="G56" t="str">
            <v>Done</v>
          </cell>
          <cell r="H56" t="str">
            <v>[7] log</v>
          </cell>
          <cell r="I56" t="str">
            <v/>
          </cell>
          <cell r="J56" t="str">
            <v>POST</v>
          </cell>
          <cell r="K56" t="str">
            <v>danhy-backend.hoanmy.com:443</v>
          </cell>
          <cell r="L56" t="str">
            <v>/booking/bookForHis</v>
          </cell>
          <cell r="M56" t="str">
            <v>POST /booking/bookForHis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697_x000D_
Host: danhy-backend.hoanmy.com_x000D_
Connection: keep-alive_x000D_
Accept-Encoding: gzip, deflate, br_x000D_
User-Agent: okhttp/4.9.2_x000D_
_x000D_
{_x000D_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ell>
          <cell r="N56" t="str">
            <v>HTTP/1.1 200 _x000D_
Date: Thu, 14 Aug 2025 10:11:35 GMT_x000D_
Content-Type: application/json_x000D_
Connection: keep-alive_x000D_
CF-RAY: 96efab2f0a1c02ae-HKG_x000D_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2734_x000D_
X-Kong-Proxy-Latency: 0_x000D_
Via: kong/2.8.5_x000D_
cf-cache-status: DYNAMIC_x000D_
Strict-Transport-Security: max-age=15552000; includeSubDomains; preload_x000D_
Server: cloudflare_x000D_
alt-svc: h3=":443"; ma=86400_x000D_
Content-Length: 1008_x000D_
_x000D_
{_x000D_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ell>
          <cell r="O56" t="str">
            <v>{_x000D_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ell>
          <cell r="P56" t="str">
            <v>{_x000D_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ell>
          <cell r="Q56"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56"/>
          <cell r="S56"/>
        </row>
        <row r="57">
          <cell r="B57" t="str">
            <v>danhy-backend.hoanmy.com:443/booking/689db051e1388140fef663c9/list [Đặt hẹn] [Booking List]</v>
          </cell>
          <cell r="C57" t="str">
            <v>#51</v>
          </cell>
          <cell r="D57" t="str">
            <v>Đặt hẹn</v>
          </cell>
          <cell r="E57" t="str">
            <v>Booking List</v>
          </cell>
          <cell r="F57" t="str">
            <v/>
          </cell>
          <cell r="G57" t="str">
            <v>Done</v>
          </cell>
          <cell r="H57" t="str">
            <v>[2] log</v>
          </cell>
          <cell r="I57" t="str">
            <v/>
          </cell>
          <cell r="J57" t="str">
            <v>GET</v>
          </cell>
          <cell r="K57" t="str">
            <v>danhy-backend.hoanmy.com:443</v>
          </cell>
          <cell r="L57" t="str">
            <v>/booking/689db051e1388140fef663c9/list</v>
          </cell>
          <cell r="M57" t="str">
            <v xml:space="preserve">GET /booking/689db051e1388140fef663c9/list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v>
          </cell>
          <cell r="N57" t="str">
            <v>HTTP/1.1 200 _x000D_
Date: Thu, 14 Aug 2025 10:11:48 GMT_x000D_
Content-Type: application/json_x000D_
Connection: keep-alive_x000D_
CF-RAY: 96efab95dabe050b-HKG_x000D_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40_x000D_
X-Kong-Proxy-Latency: 1_x000D_
Via: kong/2.8.5_x000D_
cf-cache-status: DYNAMIC_x000D_
Strict-Transport-Security: max-age=15552000; includeSubDomains; preload_x000D_
speculation-rules: "/cdn-cgi/speculation"_x000D_
Server: cloudflare_x000D_
alt-svc: h3=":443"; ma=86400_x000D_
Content-Length: 603_x000D_
_x000D_
{_x000D_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v>
          </cell>
          <cell r="O57"/>
          <cell r="P57" t="str">
            <v>{_x000D_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v>
          </cell>
          <cell r="Q57" t="str">
            <v xml:space="preserve">______ REQUEST _______x000D_
GET Params_x000D_
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57"/>
          <cell r="S57"/>
        </row>
        <row r="58">
          <cell r="B58" t="str">
            <v>danhy-backend.hoanmy.com:443/booking/689db051e1388140fef663c9/info [Đặt hẹn] [Booking details]</v>
          </cell>
          <cell r="C58" t="str">
            <v>#52</v>
          </cell>
          <cell r="D58" t="str">
            <v>Đặt hẹn</v>
          </cell>
          <cell r="E58" t="str">
            <v>Booking details</v>
          </cell>
          <cell r="F58" t="str">
            <v/>
          </cell>
          <cell r="G58" t="str">
            <v>Done</v>
          </cell>
          <cell r="H58" t="str">
            <v>[4] log</v>
          </cell>
          <cell r="I58" t="str">
            <v/>
          </cell>
          <cell r="J58" t="str">
            <v>GET</v>
          </cell>
          <cell r="K58" t="str">
            <v>danhy-backend.hoanmy.com:443</v>
          </cell>
          <cell r="L58" t="str">
            <v>/booking/689db051e1388140fef663c9/info</v>
          </cell>
          <cell r="M58" t="str">
            <v xml:space="preserve">GET /booking/689db051e1388140fef663c9/info HTTP/1.1_x000D_
content-type: application/json_x000D_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Host: danhy-backend.hoanmy.com_x000D_
Connection: keep-alive_x000D_
Accept-Encoding: gzip, deflate, br_x000D_
User-Agent: okhttp/4.9.2_x000D_
_x000D_
</v>
          </cell>
          <cell r="N58" t="str">
            <v>HTTP/1.1 200 _x000D_
Date: Thu, 14 Aug 2025 10:11:53 GMT_x000D_
Content-Type: application/json_x000D_
Connection: keep-alive_x000D_
CF-RAY: 96efabb54c47050b-HKG_x000D_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14_x000D_
X-Kong-Proxy-Latency: 0_x000D_
Via: kong/2.8.5_x000D_
cf-cache-status: DYNAMIC_x000D_
Strict-Transport-Security: max-age=15552000; includeSubDomains; preload_x000D_
speculation-rules: "/cdn-cgi/speculation"_x000D_
Server: cloudflare_x000D_
alt-svc: h3=":443"; ma=86400_x000D_
Content-Length: 896_x000D_
_x000D_
{_x000D_
  "result": 0,_x000D_
  "data": {_x000D_
    "tenDichVu": "Chuyên khoa Da Liễu",_x000D_
    "tenPhongKham": null,_x000D_
    "maCSKCB": "79071",_x000D_
    "maLichHen": "689db654c46ce90d84b0ac87",_x000D_
    "tinhTrangBenh": "xczx",_x000D_
    "diaDiemLayMauKSK": null,_x000D_
    "lyDo": null,_x000D_
    "maPhongKham": null,_x000D_
    "trangThaiThanhToan": 0,_x000D_
    "thoiGianLayMauKSK": 0,_x000D_
    "dichVu": null,_x000D_
    "tenCSKCB": "Bệnh viện Hoàn Mỹ Sài Gòn",_x000D_
    "maNhomDichVu": "1",_x000D_
    "ngaySinh": -158184000000,_x000D_
    "bookingStatus": "waiting-confirm",_x000D_
    "luotDangKy": null,_x000D_
    "tenNhomBenh": null,_x000D_
    "hinhThucThanhToan": "cash",_x000D_
    "maBaoHiemYTe": "",_x000D_
    "nhomBenh": null,_x000D_
    "bacSi": "12",_x000D_
    "gioiTinh": "1",_x000D_
    "luaChonKhamKSK": null,_x000D_
    "bookingId": "689db654c46ce90d84b0ac86",_x000D_
    "tenNhomDichVu": "Khám bệnh",_x000D_
    "ngayKham": 1755212700000,_x000D_
    "userInfoId": "689db051e1388140fef663ca",_x000D_
    "isCBNV": null,_x000D_
    "dichVuId": null,_x000D_
    "tenKhoa": null,_x000D_
    "thongTinThe": null,_x000D_
    "hinhThucKham": "1",_x000D_
    "hoTen": "BUI DUC TUONG",_x000D_
    "maLuotKham": null,_x000D_
    "tenBacSi": "BS.CKI. Nguyễn Hoàng Phương",_x000D_
    "loaiDatLich": null_x000D_
  },_x000D_
  "message": "Thành công"_x000D_
}</v>
          </cell>
          <cell r="O58"/>
          <cell r="P58" t="str">
            <v>{_x000D_
  "result": 0,_x000D_
  "data": {_x000D_
    "tenDichVu": "Chuyên khoa Da Liễu",_x000D_
    "tenPhongKham": null,_x000D_
    "maCSKCB": "79071",_x000D_
    "maLichHen": "689db654c46ce90d84b0ac87",_x000D_
    "tinhTrangBenh": "xczx",_x000D_
    "diaDiemLayMauKSK": null,_x000D_
    "lyDo": null,_x000D_
    "maPhongKham": null,_x000D_
    "trangThaiThanhToan": 0,_x000D_
    "thoiGianLayMauKSK": 0,_x000D_
    "dichVu": null,_x000D_
    "tenCSKCB": "Bệnh viện Hoàn Mỹ Sài Gòn",_x000D_
    "maNhomDichVu": "1",_x000D_
    "ngaySinh": -158184000000,_x000D_
    "bookingStatus": "waiting-confirm",_x000D_
    "luotDangKy": null,_x000D_
    "tenNhomBenh": null,_x000D_
    "hinhThucThanhToan": "cash",_x000D_
    "maBaoHiemYTe": "",_x000D_
    "nhomBenh": null,_x000D_
    "bacSi": "12",_x000D_
    "gioiTinh": "1",_x000D_
    "luaChonKhamKSK": null,_x000D_
    "bookingId": "689db654c46ce90d84b0ac86",_x000D_
    "tenNhomDichVu": "Khám bệnh",_x000D_
    "ngayKham": 1755212700000,_x000D_
    "userInfoId": "689db051e1388140fef663ca",_x000D_
    "isCBNV": null,_x000D_
    "dichVuId": null,_x000D_
    "tenKhoa": null,_x000D_
    "thongTinThe": null,_x000D_
    "hinhThucKham": "1",_x000D_
    "hoTen": "BUI DUC TUONG",_x000D_
    "maLuotKham": null,_x000D_
    "tenBacSi": "BS.CKI. Nguyễn Hoàng Phương",_x000D_
    "loaiDatLich": null_x000D_
  },_x000D_
  "message": "Thành công"_x000D_
}</v>
          </cell>
          <cell r="Q58" t="str">
            <v xml:space="preserve">______ REQUEST _______x000D_
GET Params_x000D_
1. bookId_x000D_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58"/>
          <cell r="S58"/>
        </row>
        <row r="59">
          <cell r="B59" t="str">
            <v>danhy-backend.hoanmy.com:443/booking/update [Đặt hẹn -&gt; Edit] [Update Booking]</v>
          </cell>
          <cell r="C59" t="str">
            <v>#53</v>
          </cell>
          <cell r="D59" t="str">
            <v>Đặt hẹn -&gt; Edit</v>
          </cell>
          <cell r="E59" t="str">
            <v>Update Booking</v>
          </cell>
          <cell r="F59" t="str">
            <v/>
          </cell>
          <cell r="G59" t="str">
            <v>Done</v>
          </cell>
          <cell r="H59" t="str">
            <v>[7] log</v>
          </cell>
          <cell r="I59" t="str">
            <v/>
          </cell>
          <cell r="J59" t="str">
            <v>POST</v>
          </cell>
          <cell r="K59" t="str">
            <v>danhy-backend.hoanmy.com:443</v>
          </cell>
          <cell r="L59" t="str">
            <v>/booking/update</v>
          </cell>
          <cell r="M59" t="str">
            <v>POST /booking/update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387_x000D_
Host: danhy-backend.hoanmy.com_x000D_
Connection: keep-alive_x000D_
Accept-Encoding: gzip, deflate, br_x000D_
User-Agent: okhttp/4.9.2_x000D_
_x000D_
{_x000D_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ell>
          <cell r="N59" t="str">
            <v>HTTP/1.1 200 _x000D_
Date: Thu, 14 Aug 2025 10:20:13 GMT_x000D_
Content-Type: application/json_x000D_
Connection: keep-alive_x000D_
CF-RAY: 96efb7d41816cf4c-HKG_x000D_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3666_x000D_
X-Kong-Proxy-Latency: 0_x000D_
Via: kong/2.8.5_x000D_
cf-cache-status: DYNAMIC_x000D_
Strict-Transport-Security: max-age=15552000; includeSubDomains; preload_x000D_
Server: cloudflare_x000D_
alt-svc: h3=":443"; ma=86400_x000D_
Content-Length: 487_x000D_
_x000D_
{_x000D_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ell>
          <cell r="O59" t="str">
            <v>{_x000D_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ell>
          <cell r="P59" t="str">
            <v>{_x000D_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ell>
          <cell r="Q59"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59"/>
          <cell r="S59"/>
        </row>
        <row r="60">
          <cell r="B60" t="str">
            <v>danhy-backend.hoanmy.com:443/booking/689db051e1388140fef663c9/cancel [Đặt hẹn -&gt; Hủy lịch hẹn] [Cancel Booking]</v>
          </cell>
          <cell r="C60" t="str">
            <v>#54</v>
          </cell>
          <cell r="D60" t="str">
            <v>Đặt hẹn -&gt; Hủy lịch hẹn</v>
          </cell>
          <cell r="E60" t="str">
            <v>Cancel Booking</v>
          </cell>
          <cell r="F60" t="str">
            <v/>
          </cell>
          <cell r="G60" t="str">
            <v>Done</v>
          </cell>
          <cell r="H60" t="str">
            <v>[4] log</v>
          </cell>
          <cell r="I60" t="str">
            <v/>
          </cell>
          <cell r="J60" t="str">
            <v>POST</v>
          </cell>
          <cell r="K60" t="str">
            <v>danhy-backend.hoanmy.com:443</v>
          </cell>
          <cell r="L60" t="str">
            <v>/booking/689db051e1388140fef663c9/cancel</v>
          </cell>
          <cell r="M60" t="str">
            <v>POST /booking/689db051e1388140fef663c9/cancel HTTP/1.1_x000D_
authorization: Bearer eyJhbGciOiJSUzI1NiIsInR5cCIgOiAiSldUIiwia2lkIiA6ICJiNmpqMHBaUGRCdF8xWmJ5YlRYUWgtVFlCczgwYmxjcHc1QURqMmZYeWdZIn0.eyJleHAiOjE3NTUyMDA3NzQsImlhdCI6MTc1NTE2NDc3NCwianRpIjoib25ydHJvOjU4YzBlMTQzLWZkMzItNDBjZS1hZDY4LTJjZjBjOTI0ODk4YyIsImlzcyI6Imh0dHBzOi8vZGFuaHktYmFja2VuZC5ob2FubXkuY29tL2tleWNsb2FrL3JlYWxtcy9tb2JpbGUiLCJhdWQiOiJhY2NvdW50Iiwic3ViIjoiZGYyOGZmYjAtY2NjZS00NmJlLTlmM2UtYjg4YjNhNWJkODRjIiwidHlwIjoiQmVhcmVyIiwiYXpwIjoiY2FyZWJvb2t2Mi1tYW5hZ2VtZW50Iiwic2lkIjoiZTg4MzM3NzctNDlkMS00NjYzLTg1YWQtNWE4NWIwMThiOWV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TLIIUjsTmwszby8CIlb4tWYYfWWPnmbtdORrLH-65VeGh3IP87UtGxTguPM4vKVcfRd8JlNWjlmnE4MBzYGb08QDqtm_GRN3mRFN1bfTel-sh3b9FB__z3TNNaspASY6jj57RYO_E8IxVGg46p_daL_I9JhX1d73ikasKimCNQnn6rDVUpueyI4bO3zffR-9hi50DebjdU_u3EzX4mPPEkCizCK5JD7NZI8tfwUloFF_OC4RuQcx1mC9sv7G0UQWGoCvLWLHx86ZIzMBtWzp6D2yT73JMbXZyr192XqlkHF4x8FuWOJXwfKDCXTw_gYpEdy2tjPR1i8hNPmuafTpuw_x000D_
Content-Type: application/json_x000D_
Content-Length: 14_x000D_
Host: danhy-backend.hoanmy.com_x000D_
Connection: keep-alive_x000D_
Accept-Encoding: gzip, deflate, br_x000D_
User-Agent: okhttp/4.9.2_x000D_
_x000D_
{"reason": "D"}</v>
          </cell>
          <cell r="N60" t="str">
            <v>HTTP/1.1 200 _x000D_
Date: Thu, 14 Aug 2025 10:20:49 GMT_x000D_
Content-Type: application/json_x000D_
Connection: keep-alive_x000D_
CF-RAY: 96efb8b97fb70945-HKG_x000D_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2277_x000D_
X-Kong-Proxy-Latency: 1_x000D_
Via: kong/2.8.5_x000D_
cf-cache-status: DYNAMIC_x000D_
Strict-Transport-Security: max-age=15552000; includeSubDomains; preload_x000D_
Server: cloudflare_x000D_
alt-svc: h3=":443"; ma=86400_x000D_
Content-Length: 489_x000D_
_x000D_
{_x000D_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v>
          </cell>
          <cell r="O60" t="str">
            <v>{"reason": "D"}</v>
          </cell>
          <cell r="P60" t="str">
            <v>{_x000D_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v>
          </cell>
          <cell r="Q60" t="str">
            <v xml:space="preserve">______ REQUEST _______x000D_
GET Params_x000D_
1. bookId_x000D_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60"/>
          <cell r="S60"/>
        </row>
        <row r="61">
          <cell r="B61" t="str">
            <v>-</v>
          </cell>
          <cell r="C61" t="str">
            <v>#55</v>
          </cell>
          <cell r="D61"/>
          <cell r="E61"/>
          <cell r="F61" t="str">
            <v/>
          </cell>
          <cell r="G61"/>
          <cell r="H61" t="str">
            <v/>
          </cell>
          <cell r="I61" t="str">
            <v/>
          </cell>
          <cell r="J61"/>
          <cell r="K61"/>
          <cell r="L61"/>
          <cell r="M61"/>
          <cell r="N61"/>
          <cell r="O61"/>
          <cell r="P61"/>
          <cell r="Q61"/>
          <cell r="R61"/>
          <cell r="S61"/>
        </row>
        <row r="62">
          <cell r="B62" t="str">
            <v>-</v>
          </cell>
          <cell r="C62" t="str">
            <v>#56</v>
          </cell>
          <cell r="D62"/>
          <cell r="E62"/>
          <cell r="F62" t="str">
            <v/>
          </cell>
          <cell r="G62"/>
          <cell r="H62" t="str">
            <v/>
          </cell>
          <cell r="I62" t="str">
            <v/>
          </cell>
          <cell r="J62"/>
          <cell r="K62"/>
          <cell r="L62"/>
          <cell r="M62"/>
          <cell r="N62"/>
          <cell r="O62"/>
          <cell r="P62"/>
          <cell r="Q62"/>
          <cell r="R62"/>
          <cell r="S62"/>
        </row>
        <row r="63">
          <cell r="B63" t="str">
            <v xml:space="preserve"> [Group: Thông tin sức khỏe] [Thông tin sức khỏe]</v>
          </cell>
          <cell r="C63" t="str">
            <v>#57</v>
          </cell>
          <cell r="D63" t="str">
            <v>Group: Thông tin sức khỏe</v>
          </cell>
          <cell r="E63" t="str">
            <v>Thông tin sức khỏe</v>
          </cell>
          <cell r="F63" t="str">
            <v/>
          </cell>
          <cell r="G63" t="str">
            <v>Done</v>
          </cell>
          <cell r="H63" t="str">
            <v>[1] log</v>
          </cell>
          <cell r="I63" t="str">
            <v/>
          </cell>
          <cell r="J63"/>
          <cell r="K63"/>
          <cell r="L63"/>
          <cell r="M63"/>
          <cell r="N63"/>
          <cell r="O63"/>
          <cell r="P63"/>
          <cell r="Q63"/>
          <cell r="R63"/>
          <cell r="S63"/>
        </row>
        <row r="64">
          <cell r="B64" t="str">
            <v>danhy-backend.hoanmy.com:443 /caresbook2/hsskcn/details [Hồ sơ &gt; Thông tin sức khỏe] [Thông tin sức khỏe]</v>
          </cell>
          <cell r="C64" t="str">
            <v>#58</v>
          </cell>
          <cell r="D64" t="str">
            <v>Hồ sơ &gt; Thông tin sức khỏe</v>
          </cell>
          <cell r="E64" t="str">
            <v>Thông tin sức khỏe</v>
          </cell>
          <cell r="F64" t="str">
            <v/>
          </cell>
          <cell r="G64" t="str">
            <v>Done</v>
          </cell>
          <cell r="H64" t="str">
            <v>[4] log</v>
          </cell>
          <cell r="I64" t="str">
            <v/>
          </cell>
          <cell r="J64" t="str">
            <v xml:space="preserve">GET </v>
          </cell>
          <cell r="K64" t="str">
            <v xml:space="preserve">danhy-backend.hoanmy.com:443 </v>
          </cell>
          <cell r="L64" t="str">
            <v>/caresbook2/hsskcn/details</v>
          </cell>
          <cell r="M64" t="str">
            <v xml:space="preserve">GET /caresbook2/hsskcn/details?userId=6895a3abd65841414b714ebb&amp;ownerId=6895a3abd65841414b714eba HTTP/2_x000D_
Host: danhy-backend.hoanmy.com_x000D_
Content-Type: application/json_x000D_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Connection: Keep-Alive_x000D_
Accept-Encoding: gzip, deflate, br_x000D_
User-Agent: okhttp/4.9.2_x000D_
_x000D_
 </v>
          </cell>
          <cell r="N64" t="str">
            <v xml:space="preserve">HTTP/2 200 OK_x000D_
Date: Fri, 15 Aug 2025 07:37:38 GMT_x000D_
Content-Type: application/json_x000D_
Cf-Ray: 96f7071cecafdd45-HKG_x000D_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397_x000D_
X-Kong-Proxy-Latency: 0_x000D_
Via: kong/2.8.5_x000D_
Cf-Cache-Status: DYNAMIC_x000D_
Strict-Transport-Security: max-age=15552000; includeSubDomains; preload_x000D_
Speculation-Rules: "/cdn-cgi/speculation"_x000D_
Server: cloudflare_x000D_
Alt-Svc: h3=":443"; ma=86400_x000D_
_x000D_
{"chieuCao":{"id":"689edff598ceec1aca3d73d3","category":1,"curTime":1755242460000,"value":"188","extValue":null,"ownerId":"6895a3abd65841414b714ebb","status":null,"urlFile":null,"fileId":null},"spo2":{"id":"689ee1b397a7256f22101e80","category":14,"curTime":1755242880000,"value":"70","extValue":null,"ownerId":"6895a3abd65841414b714ebb","status":null,"urlFile":null,"fileId":null},"nhietDo":{"id":"689ee18498ceec1aca3d73d4","category":4,"curTime":1755242820000,"value":"20","extValue":null,"ownerId":"6895a3abd65841414b714ebb","status":null,"urlFile":null,"fileId":null},"nhipTim":{"id":"689ee1e797a7256f22101e81","category":5,"curTime":1755242940000,"value":"100","extValue":null,"ownerId":"6895a3abd65841414b714ebb","status":null,"urlFile":null,"fileId":null},"Rh":{"id":"689ee3bd97a7256f22101e82","category":15,"curTime":1755243453110,"value":"Tôi không biết","extValue":null,"ownerId":"6895a3abd65841414b714ebb","status":"false","urlFile":null,"fileId":null},"bmiIndex":{"id":null,"category":2,"curTime":1755242460000,"value":"16.4","extValue":"","ownerId":"6895a3abd65841414b714ebb","status":"false","urlFile":null,"fileId":null},"huyetAp":{"id":"689ee14797a7256f22101e7f","category":3,"curTime":1755242760000,"value":"100|100","extValue":null,"ownerId":"6895a3abd65841414b714ebb","status":null,"urlFile":null,"fileId":null},"nhomMau":{"id":"689ee23798ceec1aca3d73d5","category":13,"curTime":1755243063521,"value":"AB","extValue":null,"ownerId":"6895a3abd65841414b714ebb","status":"false","urlFile":"/share/proxy/alfresco-noauth/api/internal/shared/node/w8_tyvezQCiaVn50lrA5Ug/content","fileId":"f5961b30-1554-4f63-b79b-750b2e911373"},"canNang":{"id":"689eded098ceec1aca3d73d1","category":0,"curTime":1755242160000,"value":"58","extValue":null,"ownerId":"6895a3abd65841414b714ebb","status":null,"urlFile":null,"fileId":null}} </v>
          </cell>
          <cell r="O64" t="str">
            <v xml:space="preserve"> </v>
          </cell>
          <cell r="P64" t="str">
            <v xml:space="preserve">{_x000D_
    "Rh": {_x000D_
        "category": 15, _x000D_
        "curTime": 1755243453110, _x000D_
        "extValue": null, _x000D_
        "fileId": null, _x000D_
        "id": "689ee3bd97a7256f22101e82", _x000D_
        "ownerId": "6895a3abd65841414b714ebb", _x000D_
        "status": "false", _x000D_
        "urlFile": null, _x000D_
        "value": "Tôi không biết"_x000D_
    }, _x000D_
    "bmiIndex": {_x000D_
        "category": 2, _x000D_
        "curTime": 1755242460000, _x000D_
        "extValue": "", _x000D_
        "fileId": null, _x000D_
        "id": null, _x000D_
        "ownerId": "6895a3abd65841414b714ebb", _x000D_
        "status": "false", _x000D_
        "urlFile": null, _x000D_
        "value": "16.4"_x000D_
    }, _x000D_
    "canNang": {_x000D_
        "category": 0, _x000D_
        "curTime": 1755242160000, _x000D_
        "extValue": null, _x000D_
        "fileId": null, _x000D_
        "id": "689eded098ceec1aca3d73d1", _x000D_
        "ownerId": "6895a3abd65841414b714ebb", _x000D_
        "status": null, _x000D_
        "urlFile": null, _x000D_
        "value": "58"_x000D_
    }, _x000D_
    "chieuCao": {_x000D_
        "category": 1, _x000D_
        "curTime": 1755242460000, _x000D_
        "extValue": null, _x000D_
        "fileId": null, _x000D_
        "id": "689edff598ceec1aca3d73d3", _x000D_
        "ownerId": "6895a3abd65841414b714ebb", _x000D_
        "status": null, _x000D_
        "urlFile": null, _x000D_
        "value": "188"_x000D_
    }, _x000D_
    "huyetAp": {_x000D_
        "category": 3, _x000D_
        "curTime": 1755242760000, _x000D_
        "extValue": null, _x000D_
        "fileId": null, _x000D_
        "id": "689ee14797a7256f22101e7f", _x000D_
        "ownerId": "6895a3abd65841414b714ebb", _x000D_
        "status": null, _x000D_
        "urlFile": null, _x000D_
        "value": "100|100"_x000D_
    }, _x000D_
    "nhietDo": {_x000D_
        "category": 4, _x000D_
        "curTime": 1755242820000, _x000D_
        "extValue": null, _x000D_
        "fileId": null, _x000D_
        "id": "689ee18498ceec1aca3d73d4", _x000D_
        "ownerId": "6895a3abd65841414b714ebb", _x000D_
        "status": null, _x000D_
        "urlFile": null, _x000D_
        "value": "20"_x000D_
    }, _x000D_
    "nhipTim": {_x000D_
        "category": 5, _x000D_
        "curTime": 1755242940000, _x000D_
        "extValue": null, _x000D_
        "fileId": null, _x000D_
        "id": "689ee1e797a7256f22101e81", _x000D_
        "ownerId": "6895a3abd65841414b714ebb", _x000D_
        "status": null, _x000D_
        "urlFile": null, _x000D_
        "value": "100"_x000D_
    }, _x000D_
    "nhomMau": {_x000D_
        "category": 13, _x000D_
        "curTime": 1755243063521, _x000D_
        "extValue": null, _x000D_
        "fileId": "f5961b30-1554-4f63-b79b-750b2e911373", _x000D_
        "id": "689ee23798ceec1aca3d73d5", _x000D_
        "ownerId": "6895a3abd65841414b714ebb", _x000D_
        "status": "false", _x000D_
        "urlFile": "/share/proxy/alfresco-noauth/api/internal/shared/node/w8_tyvezQCiaVn50lrA5Ug/content", _x000D_
        "value": "AB"_x000D_
    }, _x000D_
    "spo2": {_x000D_
        "category": 14, _x000D_
        "curTime": 1755242880000, _x000D_
        "extValue": null, _x000D_
        "fileId": null, _x000D_
        "id": "689ee1b397a7256f22101e80", _x000D_
        "ownerId": "6895a3abd65841414b714ebb", _x000D_
        "status": null, _x000D_
        "urlFile": null, _x000D_
        "value": "70"_x000D_
    }_x000D_
} </v>
          </cell>
          <cell r="Q64" t="str">
            <v xml:space="preserve">______ REQUEST _______x000D_
GET Params_x000D_
1. userId | 2. ownerId | _x000D_
_x000D_
POST Params_x000D_
1.  | _x000D_
_x000D_
Headers_x000D_
1. Host | 2. Content-Type | 3. Authorization | 4. Connection | 5. Accept-Encoding | 6. User-Agent | _x000D_
_x000D_
Cookies_x000D_
_x000D_
_x000D_
_x000D_
______ RESPONSE _______x000D_
Params_x000D_
JSON_x000D_
1. bmiIndex_extValue | 2. nhipTim_status | 3. canNang_fileId | 4. nhietDo_fileId | 5. Rh_extValue | 6. nhomMau_category | 7. nhomMau_id | 8. nhipTim_fileId | 9. nhomMau_value | 10. chieuCao_urlFile | 11. nhietDo_category | 12. canNang_category | 13. bmiIndex_status | 14. Rh_id | 15. huyetAp_status | 16. spo2_curTime | 17. huyetAp_value | 18. spo2_status | 19. Rh_urlFile | 20. nhietDo_value | 21. nhipTim_category | 22. chieuCao_category | 23. nhietDo_status | 24. bmiIndex_curTime | 25. canNang_urlFile | 26. huyetAp_fileId | 27. Rh_fileId | 28. canNang_id | 29. nhipTim_id | 30. chieuCao_curTime | 31. chieuCao_extValue | 32. huyetAp_id | 33. bmiIndex_fileId | 34. nhipTim_value | 35. nhipTim_ownerId | 36. bmiIndex_id | 37. canNang_value | 38. huyetAp_urlFile | 39. nhipTim_curTime | 40. canNang_curTime | 41. Rh_category | 42. Rh_value | 43. nhietDo_urlFile | 44. chieuCao_ownerId | 45. chieuCao_status | 46. Rh_ownerId | 47. spo2_id | 48. nhietDo_curTime | 49. Rh_curTime | 50. bmiIndex_category | 51. nhomMau_extValue | 52. nhipTim_urlFile | 53. canNang_ownerId | 54. nhietDo_ownerId | 55. huyetAp_curTime | 56. nhomMau_status | 57. huyetAp_ownerId | 58. nhietDo_extValue | 59. chieuCao_fileId | 60. Rh_status | 61. nhomMau_fileId | 62. spo2_category | 63. bmiIndex_ownerId | 64. huyetAp_extValue | 65. nhietDo_id | 66. spo2_value | 67. nhipTim_extValue | 68. nhomMau_urlFile | 69. spo2_fileId | 70. spo2_ownerId | 71. chieuCao_value | 72. nhomMau_curTime | 73. nhomMau_ownerId | 74. bmiIndex_urlFile | 75. canNang_status | 76. spo2_extValue | 77. spo2_urlFile | 78. chieuCao_id | 79. huyetAp_category | 80. canNang_extValue | 81. bmiIndex_value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64"/>
          <cell r="S64"/>
        </row>
        <row r="65">
          <cell r="B65" t="str">
            <v>danhy-backend.hoanmy.com:443 /caresbook2/hsskcn/getdetail [Hồ sơ &gt; Thông tin sức khỏe] [Thông tin chi tiết (Cân nặng, Chiều cao, ...)]</v>
          </cell>
          <cell r="C65" t="str">
            <v>#59</v>
          </cell>
          <cell r="D65" t="str">
            <v>Hồ sơ &gt; Thông tin sức khỏe</v>
          </cell>
          <cell r="E65" t="str">
            <v>Thông tin chi tiết (Cân nặng, Chiều cao, ...)</v>
          </cell>
          <cell r="F65" t="str">
            <v/>
          </cell>
          <cell r="G65" t="str">
            <v>Done</v>
          </cell>
          <cell r="H65" t="str">
            <v>[4] log</v>
          </cell>
          <cell r="I65" t="str">
            <v/>
          </cell>
          <cell r="J65" t="str">
            <v xml:space="preserve">GET </v>
          </cell>
          <cell r="K65" t="str">
            <v xml:space="preserve">danhy-backend.hoanmy.com:443 </v>
          </cell>
          <cell r="L65" t="str">
            <v>/caresbook2/hsskcn/getdetail</v>
          </cell>
          <cell r="M65" t="str">
            <v xml:space="preserve">GET /caresbook2/hsskcn/getdetail?userId=6895a3abd65841414b714ebb&amp;ownerId=6895a3abd65841414b714eba&amp;cat=0&amp;from=1735664400000&amp;to=1767200399999&amp;num=0 HTTP/2_x000D_
Host: danhy-backend.hoanmy.com_x000D_
Content-Type: application/json_x000D_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Connection: Keep-Alive_x000D_
Accept-Encoding: gzip, deflate, br_x000D_
User-Agent: okhttp/4.9.2_x000D_
_x000D_
 </v>
          </cell>
          <cell r="N65" t="str">
            <v xml:space="preserve">HTTP/2 200 OK_x000D_
Date: Fri, 15 Aug 2025 07:44:05 GMT_x000D_
Content-Type: application/json_x000D_
Cf-Ray: 96f710905a17e69a-HKG_x000D_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77_x000D_
X-Kong-Proxy-Latency: 0_x000D_
Via: kong/2.8.5_x000D_
Cf-Cache-Status: DYNAMIC_x000D_
Strict-Transport-Security: max-age=15552000; includeSubDomains; preload_x000D_
Speculation-Rules: "/cdn-cgi/speculation"_x000D_
Server: cloudflare_x000D_
Alt-Svc: h3=":443"; ma=86400_x000D_
_x000D_
[{"id":"689eded098ceec1aca3d73d1","category":0,"curTime":1755242160000,"value":"58","extValue":null,"ownerId":"6895a3abd65841414b714ebb","status":null,"urlFile":null,"fileId":null},{"id":"689edf0198ceec1aca3d73d2","category":0,"curTime":1754637420000,"value":"80","extValue":null,"ownerId":"6895a3abd65841414b714ebb","status":null,"urlFile":null,"fileId":null},{"id":"689ee4c797a7256f22101e83","category":0,"curTime":1754466060000,"value":"100","extValue":null,"ownerId":"6895a3abd65841414b714ebb","status":null,"urlFile":null,"fileId":null}] </v>
          </cell>
          <cell r="O65" t="str">
            <v xml:space="preserve"> </v>
          </cell>
          <cell r="P65" t="str">
            <v xml:space="preserve">[_x000D_
    {_x000D_
        "category": 0, _x000D_
        "curTime": 1755242160000, _x000D_
        "extValue": null, _x000D_
        "fileId": null, _x000D_
        "id": "689eded098ceec1aca3d73d1", _x000D_
        "ownerId": "6895a3abd65841414b714ebb", _x000D_
        "status": null, _x000D_
        "urlFile": null, _x000D_
        "value": "58"_x000D_
    }, _x000D_
    {_x000D_
        "category": 0, _x000D_
        "curTime": 1754637420000, _x000D_
        "extValue": null, _x000D_
        "fileId": null, _x000D_
        "id": "689edf0198ceec1aca3d73d2", _x000D_
        "ownerId": "6895a3abd65841414b714ebb", _x000D_
        "status": null, _x000D_
        "urlFile": null, _x000D_
        "value": "80"_x000D_
    }, _x000D_
    {_x000D_
        "category": 0, _x000D_
        "curTime": 1754466060000, _x000D_
        "extValue": null, _x000D_
        "fileId": null, _x000D_
        "id": "689ee4c797a7256f22101e83", _x000D_
        "ownerId": "6895a3abd65841414b714ebb", _x000D_
        "status": null, _x000D_
        "urlFile": null, _x000D_
        "value": "100"_x000D_
    }_x000D_
] </v>
          </cell>
          <cell r="Q65" t="str">
            <v xml:space="preserve">______ REQUEST _______x000D_
GET Params_x000D_
1. userId | 2. ownerId | 3. cat | 4. from | 5. to | 6. num | _x000D_
_x000D_
POST Params_x000D_
1.  | _x000D_
_x000D_
Headers_x000D_
1. Host | 2. Content-Type | 3. Authorization | 4. Connection | 5. Accept-Encoding | 6. User-Agent | _x000D_
_x000D_
Cookies_x000D_
_x000D_
_x000D_
_x000D_
______ RESPONSE _______x000D_
Params_x000D_
JSON_x000D_
1. 0_category | 2. 1_urlFile | 3. 0_urlFile | 4. 1_extValue | 5. 2_id | 6. 0_value | 7. 0_fileId | 8. 0_status | 9. 1_status | 10. 1_fileId | 11. 2_fileId | 12. 1_curTime | 13. 0_ownerId | 14. 0_curTime | 15. 0_id | 16. 2_value | 17. 2_extValue | 18. 2_status | 19. 1_ownerId | 20. 2_curTime | 21. 2_category | 22. 2_ownerId | 23. 0_extValue | 24. 1_value | 25. 1_category | 26. 2_urlFile | 27. 1_id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65"/>
          <cell r="S65"/>
        </row>
        <row r="66">
          <cell r="B66" t="str">
            <v>danhy-backend.hoanmy.com:443 /caresbook2/hsskcn/adddetail [Hồ sơ &gt; Thông tin sức khỏe &gt; {chọn 1 loại thông tin} &gt; (+) Icon] [Thêm thông tin sức khỏe (Cân nặng, Chiều cao, ...)]</v>
          </cell>
          <cell r="C66" t="str">
            <v>#60</v>
          </cell>
          <cell r="D66" t="str">
            <v>Hồ sơ &gt; Thông tin sức khỏe &gt; {chọn 1 loại thông tin} &gt; (+) Icon</v>
          </cell>
          <cell r="E66" t="str">
            <v>Thêm thông tin sức khỏe (Cân nặng, Chiều cao, ...)</v>
          </cell>
          <cell r="F66" t="str">
            <v/>
          </cell>
          <cell r="G66" t="str">
            <v>Done</v>
          </cell>
          <cell r="H66" t="str">
            <v>[3] log</v>
          </cell>
          <cell r="I66" t="str">
            <v/>
          </cell>
          <cell r="J66" t="str">
            <v xml:space="preserve">POST </v>
          </cell>
          <cell r="K66" t="str">
            <v xml:space="preserve">danhy-backend.hoanmy.com:443 </v>
          </cell>
          <cell r="L66" t="str">
            <v>/caresbook2/hsskcn/adddetail</v>
          </cell>
          <cell r="M66" t="str">
            <v xml:space="preserve">POST /caresbook2/hsskcn/adddetail?userId=6895a3abd65841414b714ebb&amp;ownerId=6895a3abd65841414b714eba HTTP/2_x000D_
Host: danhy-backend.hoanmy.com_x000D_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Content-Type: application/json_x000D_
Content-Length: 52_x000D_
Connection: Keep-Alive_x000D_
Accept-Encoding: gzip, deflate, br_x000D_
User-Agent: okhttp/4.9.2_x000D_
_x000D_
{"category":0,"curtime":1754466060000,"value":"100"} </v>
          </cell>
          <cell r="N66" t="str">
            <v xml:space="preserve">HTTP/2 200 OK_x000D_
Date: Fri, 15 Aug 2025 07:41:59 GMT_x000D_
Content-Type: application/json_x000D_
Cf-Ray: 96f70d7b9b787eb1-HKG_x000D_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1_x000D_
Via: kong/2.8.5_x000D_
Cf-Cache-Status: DYNAMIC_x000D_
Strict-Transport-Security: max-age=15552000; includeSubDomains; preload_x000D_
Server: cloudflare_x000D_
Alt-Svc: h3=":443"; ma=86400_x000D_
_x000D_
true </v>
          </cell>
          <cell r="O66" t="str">
            <v xml:space="preserve">{_x000D_
    "category": 0, _x000D_
    "curtime": 1754466060000, _x000D_
    "value": "100"_x000D_
} </v>
          </cell>
          <cell r="P66" t="str">
            <v xml:space="preserve">true </v>
          </cell>
          <cell r="Q66" t="str">
            <v xml:space="preserve">______ REQUEST _______x000D_
GET Params_x000D_
1. userId | 2. ownerId | _x000D_
_x000D_
POST Params_x000D_
JSON_x000D_
1. curtime | 2. category | 3. value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66"/>
          <cell r="S66"/>
        </row>
        <row r="67">
          <cell r="B67" t="str">
            <v>danhy-backend.hoanmy.com:443 /caresbook2/hsskcn/removedetail [Hồ sơ &gt; Thông tin sức khỏe &gt; {Chọn 1 loại thông tin} &gt; {Chọn edit icon} &gt; (x) icon] [Xóa thông tin xóa khỏe (Cân nặng, Chiều cao, ...)]</v>
          </cell>
          <cell r="C67" t="str">
            <v>#61</v>
          </cell>
          <cell r="D67" t="str">
            <v>Hồ sơ &gt; Thông tin sức khỏe &gt; {Chọn 1 loại thông tin} &gt; {Chọn edit icon} &gt; (x) icon</v>
          </cell>
          <cell r="E67" t="str">
            <v>Xóa thông tin xóa khỏe (Cân nặng, Chiều cao, ...)</v>
          </cell>
          <cell r="F67" t="str">
            <v/>
          </cell>
          <cell r="G67" t="str">
            <v>Done</v>
          </cell>
          <cell r="H67" t="str">
            <v>[3] log</v>
          </cell>
          <cell r="I67" t="str">
            <v/>
          </cell>
          <cell r="J67" t="str">
            <v xml:space="preserve">POST </v>
          </cell>
          <cell r="K67" t="str">
            <v xml:space="preserve">danhy-backend.hoanmy.com:443 </v>
          </cell>
          <cell r="L67" t="str">
            <v>/caresbook2/hsskcn/removedetail</v>
          </cell>
          <cell r="M67" t="str">
            <v xml:space="preserve">POST /caresbook2/hsskcn/removedetail?userId=6895a3abd65841414b714ebb&amp;ownerId=6895a3abd65841414b714eba HTTP/2_x000D_
Host: danhy-backend.hoanmy.com_x000D_
Authorization: Bearer eyJhbGciOiJSUzI1NiIsInR5cCIgOiAiSldUIiwia2lkIiA6ICJiNmpqMHBaUGRCdF8xWmJ5YlRYUWgtVFlCczgwYmxjcHc1QURqMmZYeWdZIn0.eyJleHAiOjE3NTUyNjUzNzEsImlhdCI6MTc1NTIyOTM3MSwianRpIjoib25ydHJvOjE0NzIxMjkzLTU0OTgtNDk3MS04MmJmLTg2MDA0MDFjOGJmYSIsImlzcyI6Imh0dHBzOi8vZGFuaHktYmFja2VuZC5ob2FubXkuY29tL2tleWNsb2FrL3JlYWxtcy9tb2JpbGUiLCJhdWQiOiJhY2NvdW50Iiwic3ViIjoiY2M4MTRkNDItNTcwMS00MjViLWI1OTQtMTQ1NzQ4MGE1ZjkyIiwidHlwIjoiQmVhcmVyIiwiYXpwIjoiY2FyZWJvb2t2Mi1tYW5hZ2VtZW50Iiwic2lkIjoiNjY1MDljZGItMzViOS00NjFmLTg3NjMtNjA3NmMyN2M5YTY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T-tmrf3b7l-ac4Y2fGIB1pekmvU5PO_kLQVBrdx4cKOFTjyvONDhcQSHnZRZuiOFr89rJl5Yygt6tsZiIUYN_v4_uSXQTcq_eN0RLGO1f3CXSC07vjJEFMp8PsRQWTVBHb1SnKNkR-c4-qaPgAr3IGotV9INVgk2D5hopfKxqxc1cTmxUK2mOGgYDn4c2nYIbojp98P--Y1sJfhfRsHXDDKbQAKFgTW_Xz8tokQYQEjTe-AVgFr8GGv3gGA00P6hriuuxVQ4kz2gVexGGA1iw6xRak1oV9VPA79rhvycdd8X-vGygoZ2ymjQ1PVenFBU5MPurIpB5T4UqSEB03YhnA_x000D_
Content-Type: application/json_x000D_
Content-Length: 24_x000D_
Connection: Keep-Alive_x000D_
Accept-Encoding: gzip, deflate, br_x000D_
User-Agent: okhttp/4.9.2_x000D_
_x000D_
689eded098ceec1aca3d73d1 </v>
          </cell>
          <cell r="N67" t="str">
            <v xml:space="preserve">HTTP/2 200 OK_x000D_
Date: Fri, 15 Aug 2025 07:44:53 GMT_x000D_
Content-Type: application/json_x000D_
Cf-Ray: 96f711bd7875da02-HKG_x000D_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9_x000D_
X-Kong-Proxy-Latency: 0_x000D_
Via: kong/2.8.5_x000D_
Cf-Cache-Status: DYNAMIC_x000D_
Strict-Transport-Security: max-age=15552000; includeSubDomains; preload_x000D_
Server: cloudflare_x000D_
Alt-Svc: h3=":443"; ma=86400_x000D_
_x000D_
true </v>
          </cell>
          <cell r="O67" t="str">
            <v xml:space="preserve"> </v>
          </cell>
          <cell r="P67" t="str">
            <v xml:space="preserve">true </v>
          </cell>
          <cell r="Q67" t="str">
            <v xml:space="preserve">______ REQUEST _______x000D_
GET Params_x000D_
1. userId | 2. ownerId | _x000D_
_x000D_
POST Params_x000D_
1. 689eded098ceec1aca3d73d1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67"/>
          <cell r="S67"/>
        </row>
        <row r="68">
          <cell r="B68" t="str">
            <v>danhy-files.hoanmy.com:443 /share/proxy/alfresco-noauth/api/internal/shared/node/w8_tyvezQCiaVn50lrA5Ug/content  [Hồ sơ &gt; Thông tin sức khỏe &gt; Nhóm máu] [Lấy hình ảnh trong thông tin nhóm máu]</v>
          </cell>
          <cell r="C68" t="str">
            <v>#62</v>
          </cell>
          <cell r="D68" t="str">
            <v>Hồ sơ &gt; Thông tin sức khỏe &gt; Nhóm máu</v>
          </cell>
          <cell r="E68" t="str">
            <v>Lấy hình ảnh trong thông tin nhóm máu</v>
          </cell>
          <cell r="F68" t="str">
            <v/>
          </cell>
          <cell r="G68" t="str">
            <v>Done</v>
          </cell>
          <cell r="H68" t="str">
            <v>[1] log</v>
          </cell>
          <cell r="I68" t="str">
            <v/>
          </cell>
          <cell r="J68" t="str">
            <v xml:space="preserve">GET </v>
          </cell>
          <cell r="K68" t="str">
            <v xml:space="preserve">danhy-files.hoanmy.com:443 </v>
          </cell>
          <cell r="L68" t="str">
            <v xml:space="preserve">/share/proxy/alfresco-noauth/api/internal/shared/node/w8_tyvezQCiaVn50lrA5Ug/content </v>
          </cell>
          <cell r="M68" t="str">
            <v xml:space="preserve">GET /share/proxy/alfresco-noauth/api/internal/shared/node/w8_tyvezQCiaVn50lrA5Ug/content HTTP/2_x000D_
Host: danhy-files.hoanmy.com_x000D_
Connection: Keep-Alive_x000D_
Accept-Encoding: gzip, deflate, br_x000D_
User-Agent: okhttp/4.9.2_x000D_
_x000D_
 </v>
          </cell>
          <cell r="N68" t="str">
            <v>HTTP/2 200 OK_x000D_
Date: Fri, 15 Aug 2025 07:56:16 GMT_x000D_
Content-Type: image/jpeg;charset=UTF-8_x000D_
Content-Length: 4947293_x000D_
Cf-Ray: 96f72268f945ddcb-HKG_x000D_
Set-Cookie: JSESSIONID=12F8AF5EA53B9C94B165BAD749C28D5D; Path=/share; Secure; HttpOnly_x000D_
X-Frame-Options: SAMEORIGIN_x000D_
X-Content-Type-Options: nosniff_x000D_
X-Xss-Protection: 1; mode=block_x000D_
Content-Disposition: attachment_x000D_
Accept-Ranges: bytes_x000D_
Content-Range: bytes 0-4947292/4947293_x000D_
Cache-Control: max-age=0,  must-revalidate_x000D_
Etag: "1755243063682"_x000D_
Last-Modified: Fri, 15 Aug 2025 07:31:03 GMT_x000D_
Cf-Cache-Status: DYNAMIC_x000D_
Strict-Transport-Security: max-age=15552000; includeSubDomains; preload_x000D_
Speculation-Rules: "/cdn-cgi/speculation"_x000D_
Server: cloudflare_x000D_
Alt-Svc: h3=":443"; ma=86400_x000D_
_x000D_
ÿØÿá_x0002_îExif</v>
          </cell>
          <cell r="O68"/>
          <cell r="P68"/>
          <cell r="Q68"/>
          <cell r="R68"/>
          <cell r="S68"/>
        </row>
        <row r="69">
          <cell r="B69" t="str">
            <v>danhy-backend.hoanmy.com:443 /caresbook2/hsskcn/blood [Hồ sơ &gt; Thông tin sức khỏe &gt; Nhóm máu &gt; Lưu] [Lưu thông tin nhóm máu]</v>
          </cell>
          <cell r="C69" t="str">
            <v>#63</v>
          </cell>
          <cell r="D69" t="str">
            <v>Hồ sơ &gt; Thông tin sức khỏe &gt; Nhóm máu &gt; Lưu</v>
          </cell>
          <cell r="E69" t="str">
            <v>Lưu thông tin nhóm máu</v>
          </cell>
          <cell r="F69" t="str">
            <v/>
          </cell>
          <cell r="G69" t="str">
            <v>Done</v>
          </cell>
          <cell r="H69" t="str">
            <v>[4] log</v>
          </cell>
          <cell r="I69" t="str">
            <v/>
          </cell>
          <cell r="J69" t="str">
            <v xml:space="preserve">POST </v>
          </cell>
          <cell r="K69" t="str">
            <v xml:space="preserve">danhy-backend.hoanmy.com:443 </v>
          </cell>
          <cell r="L69" t="str">
            <v>/caresbook2/hsskcn/blood</v>
          </cell>
          <cell r="M69" t="str">
            <v>POST /caresbook2/hsskcn/blood?userId=6895a3abd65841414b714ebb&amp;ownerId=6895a3abd65841414b714eba HTTP/2
Host: danhy-backend.hoanmy.com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
Content-Type: application/json
Content-Length: 121229
Connection: Keep-Alive
Accept-Encoding: gzip, deflate, br
User-Agent: okhttp/4.9.2
{"base64Image":"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qgSyrbLGkrI/lqkgkLblLB2SbczKCOdoFFFFBif//Z","type":"AB"}</v>
          </cell>
          <cell r="N69" t="str">
            <v xml:space="preserve">HTTP/2 200 OK_x000D_
Date: Fri, 15 Aug 2025 07:59:56 GMT_x000D_
Content-Type: application/json_x000D_
Cf-Ray: 96f727b8fea604f0-HKG_x000D_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2382_x000D_
X-Kong-Proxy-Latency: 2_x000D_
Via: kong/2.8.5_x000D_
Cf-Cache-Status: DYNAMIC_x000D_
Strict-Transport-Security: max-age=15552000; includeSubDomains; preload_x000D_
Server: cloudflare_x000D_
Alt-Svc: h3=":443"; ma=86400_x000D_
_x000D_
true </v>
          </cell>
          <cell r="O69" t="str">
            <v>{
    "base64Image": "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AAEEpGSUYAAQEAAAEAAQAA/9sAQwABAQEBAQEBAQEBAQEBAQEBAQEBAQEBAQEBAQEBAQEBAQEBAQEBAQEBAQEBAQEBAQEBAQEBAQEBAQEBAQEBAQEB/9sAQwEBAQEBAQEBAQEBAQEBAQEBAQEBAQEBAQEBAQEBAQEBAQEBAQEBAQEBAQEBAQEBAQEBAQEBAQEBAQEBAQEBAQEB/8AAEQgBmAGYAwEiAAIRAQMRAf/EAB8AAAEFAQEBAQEBAAAAAAAAAAABAgMEBQYHCAkKC//EALUQAAIBAwMCBAMFBQQEAAABfQECAwAEEQUSITFBBhNRYQcicRQygZGhCCNCscEVUtHwJDNicoIJChYXGBkaJSYnKCkqNDU2Nzg5OkNERUZHSElKU1RVVldYWVpjZGVmZ2hpanN0dXZ3eHl6g4SFhoeIiYqSk5SVlpeYmZqio6Slpqeoqaqys7S1tre4ubrCw8TFxsfIycrS09TV1tfY2drh4uPk5ebn6Onq8fLz9PX29/j5+v/EAB8BAAMBAQEBAQEBAQEAAAAAAAABAgMEBQYHCAkKC//EALURAAIBAgQEAwQHBQQEAAECdwABAgMRBAUhMQYSQVEHYXETIjKBCBRCkaGxwQkjM1LwFWJy0QoWJDThJfEXGBkaJicoKSo1Njc4OTpDREVGR0hJSlNUVVZXWFlaY2RlZmdoaWpzdHV2d3h5eoKDhIWGh4iJipKTlJWWl5iZmqKjpKWmp6ipqrKztLW2t7i5usLDxMXGx8jJytLT1NXW19jZ2uLj5OXm5+jp6vLz9PX29/j5+v/aAAwDAQACEQMRAD8A/nzvvDENuIybW+ibzWKt50UsaQiW5RpljcI/+jtNsljSUiZLZMlgwNVbnw/bWOnSSCLUruW3cKz2VvEt3aKs6vFcWwimUPFmZ4Z4ZmZrcBpBliWPuc/he4uLuWyuZs26ySBdi5eBpYfNVGWFVt8KPkaR9zu8UZZmZs1ck8LTzQ3cFtFdxNIx8wM0MkYtYbUC4QMzO8NwyoYwFECMwUb8BQPPhiPdXfZv5r+v8+vrVISjLltt2Xp8rWt9zPmf7BqIjsoGsXtrhWWwXzLeI29xbzS/aJJg0PLLGouBLLcM4Zmkb5i7ZSLSH1W91G7aHz0sru0hNrpgjM5aKVGa789RD5sxgnjMiSzSxhBEDCuWUe6J4evJ0Di0a5PlxIlr9mtrdmdmmNvKlwJkKhibmO5WOd1byt5dwdzUYtJnihWXULSSK2nSSQMxZkmklRLckqZp1HmSxOsquzA8qIsYUZyxsk0uZdE+tl7qV9NdvzvfUhUL9L7b3fbv9/8AwG7eEP4euL65lhfy538i832wX7ZIZ4prkvAQYAs5W1O4RgCJSjswLSHNP+y5VuZ3iS0EVraLHPHaWsEs8t1LJbpKzkzIVYGZVhmRVcqvOzpXvknhy0ea7hWTzbqRIoyLZJPkj3ygtmJYHM8pLbUkk8qS2SJWt1BWNamm+FLu1s47gIUuIS0UaJNBHI7WdxFLcRyrE1pOskMaRqiu28iN19ayp15S39e19r9d/O+/ojoVCPLzaaWT01v7v+X9a3+Y/EGn7bOytTbsZXZYp/NnwstxNJE4+zrbzyyWtuQZIpmUK6SyM5BwTVnTtMWNGt7i5SG1VS1vKPIPyb4raWIxyn7QkqSOqxyMEJSI9MYr32Xwhfyouq2txJeNA0UwkEVrDDHGbS4tVDQSwXzyxLJPC8sokWZdgGcLxZbwvZSLcXUcMUN1d28S+Y1srwXMKXM9w7soSBmmnK+RCzMYkClowFIz10qvK+Z6LbXVdO/p+HYxnh7vT718lvvt32e2lz5rbSbqKC6+y3MHlXIkaNp4IJFtGedcI/lypMDP+8M6uk0SiRlbcCc0LyHU7e4Se7vIWMECQIkflEQy3NwEgZNwgikmuDcErP0WFUdiCRXvlv4a1Fre0ggt7O1ll1KVbeaysIAbm3ubgiS4uZDKHSZyt1GQW+z2+1DCqxqgE114dW5utTiv7eZfs6BY2nlKw3Vvc7I4iFTy7QxWzQBSgDu/ltJvY5Y9cZxkuZPTre2n9ficsqco6W20/r+n5nznNpfmyLITaSMZ7e7kYoIHm3+W8LSkTbZYpXMkgEZ2RiISHIkydn+ytKmtYBf28Ra6Sby5kNvIh8+G6w7GC2wpgilVLWaUsxl3qXKfMe+m8OKolub8XCtIulRysjS3dq8Vsq2CxpPet+7EqLD5qwzukFuizRoGJqKLwr9o1BIoZXjt7iLaFmnRbhYpIGW3jlefFs0RwF2CSMlHjUBcADllPll0SX43t+X4eg1Dv93+b/y+88yfQ00uwdYovsMMlwyw3EQE9rcQqs9yfJiHlsWniYhHl8mJXdTEsgAFY15aX+oxW7S2l+JVUSwwIGFrP5ix7QfLIN08KCGScb7ddqEugAwPc18OM1hbIYL64t5PLeVXgilgR0VI8WzLcyuYY2dvNls5FdTAFLur5PD3fhLVneC3KSTwfZXuZkzPdKp3tbIGfCsqSxx/ZRbbJxHGUYM64YxXqqnCMrtXe/l7tr93/V7luDlaytby72/T9Omq4CXTH2WlgbcCOCJWWU28T28c0b/6S5ELSyRGN5pJBbNmacorByseKvO8ktpcQ2tqkgjtmnu7mYND9nzLDHGQVLpIhkigSKdIkke4aZWVYm213VjoM92os2t7N7/T0ngurVmltoblY7i6XTJft32W3dVh5Z4VhbzI40R53D7jQ1PRriwZLVbFpbby/tLIkk6RyRfuXCS3Ct5qtOdyRw5MaTqkhw3zVrCvzQXotVv066f11M3B+TOOLywQyRyiEpPapFdTSRQ+XZFpIwl0sbsIrjaMElow0pUAqC20NTyHnZBBGbOSWBX+qgSyrbLGkrI/lqkgkLblLB2SbczKCOdoFFFFBif//Z",
    "type":"AB"
}</v>
          </cell>
          <cell r="P69" t="str">
            <v xml:space="preserve">true </v>
          </cell>
          <cell r="Q69" t="str">
            <v xml:space="preserve">______ REQUEST _______x000D_
GET Params_x000D_
1. userId | 2. ownerId | _x000D_
_x000D_
POST Params_x000D_
JSON_x000D_
1. type | 2. base64Image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69"/>
          <cell r="S69"/>
        </row>
        <row r="70">
          <cell r="B70" t="str">
            <v>danhy-backend.hoanmy.com:443 /caresbook2/hsskcn/rh [Hồ sơ &gt; Thông tin sức khỏe &gt; Rh &gt; Lưu] [Lưu thông tin Rh]</v>
          </cell>
          <cell r="C70" t="str">
            <v>#64</v>
          </cell>
          <cell r="D70" t="str">
            <v>Hồ sơ &gt; Thông tin sức khỏe &gt; Rh &gt; Lưu</v>
          </cell>
          <cell r="E70" t="str">
            <v>Lưu thông tin Rh</v>
          </cell>
          <cell r="F70" t="str">
            <v/>
          </cell>
          <cell r="G70" t="str">
            <v>Done</v>
          </cell>
          <cell r="H70" t="str">
            <v>[3] log</v>
          </cell>
          <cell r="I70" t="str">
            <v/>
          </cell>
          <cell r="J70" t="str">
            <v xml:space="preserve">POST </v>
          </cell>
          <cell r="K70" t="str">
            <v xml:space="preserve">danhy-backend.hoanmy.com:443 </v>
          </cell>
          <cell r="L70" t="str">
            <v>/caresbook2/hsskcn/rh</v>
          </cell>
          <cell r="M70" t="str">
            <v xml:space="preserve">POST /caresbook2/hsskcn/rh?userId=6895a3abd65841414b714ebb&amp;ownerId=6895a3abd65841414b714eba HTTP/2_x000D_
Host: danhy-backend.hoanmy.com_x000D_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Content-Type: application/json_x000D_
Content-Length: 29_x000D_
Connection: Keep-Alive_x000D_
Accept-Encoding: gzip, deflate, br_x000D_
User-Agent: okhttp/4.9.2_x000D_
_x000D_
{"type":"Tôi không biết"} </v>
          </cell>
          <cell r="N70" t="str">
            <v xml:space="preserve">HTTP/2 200 OK_x000D_
Date: Fri, 15 Aug 2025 08:03:56 GMT_x000D_
Content-Type: application/json_x000D_
Cf-Ray: 96f72da208b7e2f9-HKG_x000D_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58_x000D_
X-Kong-Proxy-Latency: 0_x000D_
Via: kong/2.8.5_x000D_
Cf-Cache-Status: DYNAMIC_x000D_
Strict-Transport-Security: max-age=15552000; includeSubDomains; preload_x000D_
Server: cloudflare_x000D_
Alt-Svc: h3=":443"; ma=86400_x000D_
_x000D_
true </v>
          </cell>
          <cell r="O70" t="str">
            <v xml:space="preserve">{_x000D_
    "type": "Tôi không biết"_x000D_
} </v>
          </cell>
          <cell r="P70" t="str">
            <v xml:space="preserve">true </v>
          </cell>
          <cell r="Q70" t="str">
            <v xml:space="preserve">______ REQUEST _______x000D_
GET Params_x000D_
1. userId | 2. ownerId | _x000D_
_x000D_
POST Params_x000D_
JSON_x000D_
1. type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70"/>
          <cell r="S70"/>
        </row>
        <row r="71">
          <cell r="B71" t="str">
            <v>danhy-backend.hoanmy.com:443 /caresbook2/hsskcn/getbenhsu [Hồ sơ &gt; Thông tin sức khỏe &gt; Thông tin bệnh sử] [Lấy thông tin bệnh sử]</v>
          </cell>
          <cell r="C71" t="str">
            <v>#65</v>
          </cell>
          <cell r="D71" t="str">
            <v>Hồ sơ &gt; Thông tin sức khỏe &gt; Thông tin bệnh sử</v>
          </cell>
          <cell r="E71" t="str">
            <v>Lấy thông tin bệnh sử</v>
          </cell>
          <cell r="F71" t="str">
            <v/>
          </cell>
          <cell r="G71" t="str">
            <v>Done</v>
          </cell>
          <cell r="H71" t="str">
            <v>[4] log</v>
          </cell>
          <cell r="I71" t="str">
            <v/>
          </cell>
          <cell r="J71" t="str">
            <v xml:space="preserve">GET </v>
          </cell>
          <cell r="K71" t="str">
            <v xml:space="preserve">danhy-backend.hoanmy.com:443 </v>
          </cell>
          <cell r="L71" t="str">
            <v>/caresbook2/hsskcn/getbenhsu</v>
          </cell>
          <cell r="M71" t="str">
            <v xml:space="preserve">GET /caresbook2/hsskcn/getbenhsu?userId=6895a3abd65841414b714ebb&amp;ownerId=6895a3abd65841414b714eba&amp;cat=11 HTTP/2_x000D_
Host: danhy-backend.hoanmy.com_x000D_
Content-Type: application/json_x000D_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Connection: Keep-Alive_x000D_
Accept-Encoding: gzip, deflate, br_x000D_
User-Agent: okhttp/4.9.2_x000D_
_x000D_
 </v>
          </cell>
          <cell r="N71" t="str">
            <v xml:space="preserve">HTTP/2 200 OK_x000D_
Date: Fri, 15 Aug 2025 08:08:36 GMT_x000D_
Content-Type: application/json_x000D_
Cf-Ray: 96f7347c6c5704c2-HKG_x000D_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0_x000D_
Via: kong/2.8.5_x000D_
Cf-Cache-Status: DYNAMIC_x000D_
Strict-Transport-Security: max-age=15552000; includeSubDomains; preload_x000D_
Speculation-Rules: "/cdn-cgi/speculation"_x000D_
Server: cloudflare_x000D_
Alt-Svc: h3=":443"; ma=86400_x000D_
_x000D_
{"id":"6895a3abd65841414b714ebf","category":11,"createdDate":1754637227591,"ownerId":"6895a3abd65841414b714ebb","items":[{"key":"Thính lực","value":false},{"key":"Thị lực","value":false},{"key":"Tay","value":false},{"key":"Chân","value":false},{"key":"Cột sống","value":false},{"key":"Miệng","value":false}],"others":""} </v>
          </cell>
          <cell r="O71" t="str">
            <v xml:space="preserve"> </v>
          </cell>
          <cell r="P71" t="str">
            <v xml:space="preserve">{_x000D_
    "category": 11, _x000D_
    "createdDate": 1754637227591, _x000D_
    "id": "6895a3abd65841414b714ebf", _x000D_
    "items": [_x000D_
        {_x000D_
            "key": "Thính lực", _x000D_
            "value": false_x000D_
        }, _x000D_
        {_x000D_
            "key": "Thị lực", _x000D_
            "value": false_x000D_
        }, _x000D_
        {_x000D_
            "key": "Tay", _x000D_
            "value": false_x000D_
        }, _x000D_
        {_x000D_
            "key": "Chân", _x000D_
            "value": false_x000D_
        }, _x000D_
        {_x000D_
            "key": "Cột sống", _x000D_
            "value": false_x000D_
        }, _x000D_
        {_x000D_
            "key": "Miệng", _x000D_
            "value": false_x000D_
        }_x000D_
    ], _x000D_
    "others": "", _x000D_
    "ownerId": "6895a3abd65841414b714ebb"_x000D_
} </v>
          </cell>
          <cell r="Q71" t="str">
            <v xml:space="preserve">______ REQUEST _______x000D_
GET Params_x000D_
1. userId | 2. ownerId | 3. cat | _x000D_
_x000D_
POST Params_x000D_
1.  | _x000D_
_x000D_
Headers_x000D_
1. Host | 2. Content-Type | 3. Authorization | 4. Connection | 5. Accept-Encoding | 6. User-Agent | _x000D_
_x000D_
Cookies_x000D_
_x000D_
_x000D_
_x000D_
______ RESPONSE _______x000D_
Params_x000D_
JSON_x000D_
1. items_1_value | 2. items_5_key | 3. ownerId | 4. items_3_key | 5. items_1_key | 6. items_2_value | 7. items_4_value | 8. items_4_key | 9. createdDate | 10. items_5_value | 11. items_3_value | 12. items_2_key | 13. id | 14. category | 15. items_0_value | 16. others | 17. items_0_key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71"/>
          <cell r="S71"/>
        </row>
        <row r="72">
          <cell r="B72" t="str">
            <v>danhy-backend.hoanmy.com:443 /caresbook2/hsskcn/addbenhsu [Hồ sơ &gt; Thông tin sức khỏe &gt; Thông tin bệnh sử] [Lưu thông tin bệnh sử]</v>
          </cell>
          <cell r="C72" t="str">
            <v>#66</v>
          </cell>
          <cell r="D72" t="str">
            <v>Hồ sơ &gt; Thông tin sức khỏe &gt; Thông tin bệnh sử</v>
          </cell>
          <cell r="E72" t="str">
            <v>Lưu thông tin bệnh sử</v>
          </cell>
          <cell r="F72" t="str">
            <v/>
          </cell>
          <cell r="G72" t="str">
            <v>Done</v>
          </cell>
          <cell r="H72" t="str">
            <v>[3] log</v>
          </cell>
          <cell r="I72" t="str">
            <v/>
          </cell>
          <cell r="J72" t="str">
            <v xml:space="preserve">POST </v>
          </cell>
          <cell r="K72" t="str">
            <v xml:space="preserve">danhy-backend.hoanmy.com:443 </v>
          </cell>
          <cell r="L72" t="str">
            <v>/caresbook2/hsskcn/addbenhsu</v>
          </cell>
          <cell r="M72" t="str">
            <v xml:space="preserve">POST /caresbook2/hsskcn/addbenhsu?userId=6895a3abd65841414b714ebb&amp;ownerId=6895a3abd65841414b714eba HTTP/2_x000D_
Host: danhy-backend.hoanmy.com_x000D_
Authorization: Bearer eyJhbGciOiJSUzI1NiIsInR5cCIgOiAiSldUIiwia2lkIiA6ICJiNmpqMHBaUGRCdF8xWmJ5YlRYUWgtVFlCczgwYmxjcHc1QURqMmZYeWdZIn0.eyJleHAiOjE3NTUyODA0MDEsImlhdCI6MTc1NTI0NDQwMSwianRpIjoib25ydHJvOjhlMTJkMjZkLTdiY2EtNGM0Ni05MzA4LWU2ZWE0NGVhMzFmOSIsImlzcyI6Imh0dHBzOi8vZGFuaHktYmFja2VuZC5ob2FubXkuY29tL2tleWNsb2FrL3JlYWxtcy9tb2JpbGUiLCJhdWQiOiJhY2NvdW50Iiwic3ViIjoiY2M4MTRkNDItNTcwMS00MjViLWI1OTQtMTQ1NzQ4MGE1ZjkyIiwidHlwIjoiQmVhcmVyIiwiYXpwIjoiY2FyZWJvb2t2Mi1tYW5hZ2VtZW50Iiwic2lkIjoiZmYyYjBkYzEtMmFlNi00OTVlLTliYWEtYzFhN2M3MjViNzd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PGPjToM7PqbpHF8oKFAEM6URTbnKY8ttBSjfqhYiUDxtMqc-IOp_OvSS06mB-ER25EIogBQjj7ptZUP0DPq2W3Dj4mCA6OC9CAsjWhSFCNK_l-Vd0xU0FDiRJ1yS6AfNpWE3Ij4d90KbxG_PeyyYseZ7ixTG-RRCh7eROhyxWX4BL2uf6PuhQl8qzBxvqkM_3mpRQeGlM-h3p_RwlGTdTndW10-1N6YjY3vk_de_sIstC3T34YCtRMD-ZwfRjMXiu0hHDZ39RctJ6s0ObifyzUKmmVmKYZ5bnvh8vIPUuYAp3nahFhQhMw-n5TpRX_5_qKtwSfRJitjjQDBi7QR-Yw_x000D_
Content-Type: application/json_x000D_
Content-Length: 342_x000D_
Connection: Keep-Alive_x000D_
Accept-Encoding: gzip, deflate, br_x000D_
User-Agent: okhttp/4.9.2_x000D_
_x000D_
{"id":"6895a3abd65841414b714ebc","category":12,"createdDate":1755245451892,"ownerId":"6895a3abd65841414b714ebb","items":[{"key":"Hút thuốc lá","value":false},{"key":"Uống rượu bia","value":true},{"key":"Sử dụng ma tuý","value":false},{"key":"Không tập thể dục, thể thao","value":false}],"others":"ún volka quá nhìu"} </v>
          </cell>
          <cell r="N72" t="str">
            <v xml:space="preserve">HTTP/2 200 OK_x000D_
Date: Fri, 15 Aug 2025 08:10:56 GMT_x000D_
Content-Type: application/json_x000D_
Cf-Ray: 96f737e8ff01ccbf-HKG_x000D_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13_x000D_
X-Kong-Proxy-Latency: 1_x000D_
Via: kong/2.8.5_x000D_
Cf-Cache-Status: DYNAMIC_x000D_
Strict-Transport-Security: max-age=15552000; includeSubDomains; preload_x000D_
Server: cloudflare_x000D_
Alt-Svc: h3=":443"; ma=86400_x000D_
_x000D_
true </v>
          </cell>
          <cell r="O72" t="str">
            <v xml:space="preserve">{_x000D_
    "category": 12, _x000D_
    "createdDate": 1755245451892, _x000D_
    "id": "6895a3abd65841414b714ebc", _x000D_
    "items": [_x000D_
        {_x000D_
            "key": "Hút thuốc lá", _x000D_
            "value": false_x000D_
        }, _x000D_
        {_x000D_
            "key": "Uống rượu bia", _x000D_
            "value": true_x000D_
        }, _x000D_
        {_x000D_
            "key": "Sử dụng ma tuý", _x000D_
            "value": false_x000D_
        }, _x000D_
        {_x000D_
            "key": "Không tập thể dục, thể thao", _x000D_
            "value": false_x000D_
        }_x000D_
    ], _x000D_
    "others": "ún volka quá nhìu", _x000D_
    "ownerId": "6895a3abd65841414b714ebb"_x000D_
} </v>
          </cell>
          <cell r="P72" t="str">
            <v xml:space="preserve">true </v>
          </cell>
          <cell r="Q72" t="str">
            <v xml:space="preserve">______ REQUEST _______x000D_
GET Params_x000D_
1. userId | 2. ownerId | _x000D_
_x000D_
POST Params_x000D_
JSON_x000D_
1. items_1_value | 2. ownerId | 3. items_3_key | 4. items_1_key | 5. items_2_value | 6. createdDate | 7. items_3_value | 8. items_2_key | 9. id | 10. category | 11. items_0_value | 12. others | 13. items_0_key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72"/>
          <cell r="S72"/>
        </row>
        <row r="73">
          <cell r="B73" t="str">
            <v>-</v>
          </cell>
          <cell r="C73" t="str">
            <v>#67</v>
          </cell>
          <cell r="D73"/>
          <cell r="E73"/>
          <cell r="F73" t="str">
            <v/>
          </cell>
          <cell r="G73"/>
          <cell r="H73" t="str">
            <v/>
          </cell>
          <cell r="I73" t="str">
            <v/>
          </cell>
          <cell r="J73"/>
          <cell r="K73"/>
          <cell r="L73"/>
          <cell r="M73"/>
          <cell r="N73"/>
          <cell r="O73"/>
          <cell r="P73"/>
          <cell r="Q73"/>
          <cell r="R73"/>
          <cell r="S73"/>
        </row>
        <row r="74">
          <cell r="B74" t="str">
            <v xml:space="preserve"> [Group: Liên kết hồ sơ người thân] [liên kết hồ sơ người thân]</v>
          </cell>
          <cell r="C74" t="str">
            <v>#68</v>
          </cell>
          <cell r="D74" t="str">
            <v>Group: Liên kết hồ sơ người thân</v>
          </cell>
          <cell r="E74" t="str">
            <v>liên kết hồ sơ người thân</v>
          </cell>
          <cell r="F74" t="str">
            <v/>
          </cell>
          <cell r="G74"/>
          <cell r="H74" t="str">
            <v>[0] log</v>
          </cell>
          <cell r="I74" t="str">
            <v>👈 Add log</v>
          </cell>
          <cell r="J74"/>
          <cell r="K74"/>
          <cell r="L74"/>
          <cell r="M74"/>
          <cell r="N74"/>
          <cell r="O74"/>
          <cell r="P74"/>
          <cell r="Q74"/>
          <cell r="R74"/>
          <cell r="S74"/>
        </row>
        <row r="75">
          <cell r="B75" t="str">
            <v>danhy-backend.hoanmy.com:443/caresbook2/cskcb/listDetail [Hồ sơ &gt; Hồ sơ người thân &gt; thêm hồ sơ &gt; liên kết tài khoản] [disable (Duplicate #33)]</v>
          </cell>
          <cell r="C75" t="str">
            <v>#69</v>
          </cell>
          <cell r="D75" t="str">
            <v>Hồ sơ &gt; Hồ sơ người thân &gt; thêm hồ sơ &gt; liên kết tài khoản</v>
          </cell>
          <cell r="E75" t="str">
            <v>disable (Duplicate #33)</v>
          </cell>
          <cell r="F75" t="str">
            <v/>
          </cell>
          <cell r="G75" t="str">
            <v>Done</v>
          </cell>
          <cell r="H75" t="str">
            <v>[0] log</v>
          </cell>
          <cell r="I75" t="str">
            <v>👈 Add log</v>
          </cell>
          <cell r="J75" t="str">
            <v>GET</v>
          </cell>
          <cell r="K75" t="str">
            <v>danhy-backend.hoanmy.com:443</v>
          </cell>
          <cell r="L75" t="str">
            <v>/caresbook2/cskcb/listDetail</v>
          </cell>
          <cell r="M75" t="str">
            <v xml:space="preserve">GET /caresbook2/cskcb/listDetail HTTP/1.1_x000D_
content-type: application/json_x000D_
Host: danhy-backend.hoanmy.com_x000D_
Connection: keep-alive_x000D_
Accept-Encoding: gzip, deflate, br_x000D_
User-Agent: okhttp/4.9.2_x000D_
_x000D_
</v>
          </cell>
          <cell r="N75" t="str">
            <v>HTTP/1.1 200 _x000D_
Date: Mon, 18 Aug 2025 08:44:19 GMT_x000D_
Content-Type: application/json_x000D_
Connection: keep-alive_x000D_
CF-RAY: 971020ecc91d1faa-HKG_x000D_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41_x000D_
X-Kong-Proxy-Latency: 0_x000D_
Via: kong/2.8.5_x000D_
cf-cache-status: DYNAMIC_x000D_
Strict-Transport-Security: max-age=15552000; includeSubDomains; preload_x000D_
speculation-rules: "/cdn-cgi/speculation"_x000D_
Server: cloudflare_x000D_
alt-svc: h3=":443"; ma=86400_x000D_
Content-Length: 1879_x000D_
_x000D_
[{"id":"67ce588a7232e428a537bc4d","stt":null,"maCSKCB":"79071","soGiayPhep":null,"ngayCap":null,"chuyenKhoa":null,"nguoiChiuTrachNhiemChuyenMon":null,"bacSiNuocNgoai":"","diemXepHang":"3.0","soDienThoai":null,"email":"dinhchien2112@gmail.com","website":null,"diaChi":"60-60A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v>
          </cell>
          <cell r="O75"/>
          <cell r="P75" t="str">
            <v>[{"id":"67ce588a7232e428a537bc4d","stt":null,"maCSKCB":"79071","soGiayPhep":null,"ngayCap":null,"chuyenKhoa":null,"nguoiChiuTrachNhiemChuyenMon":null,"bacSiNuocNgoai":"","diemXepHang":"3.0","soDienThoai":null,"email":"dinhchien2112@gmail.com","website":null,"diaChi":"60-60A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v>
          </cell>
          <cell r="Q75" t="str">
            <v xml:space="preserve">______ REQUEST _______x000D_
GET Params_x000D_
_x000D_
_x000D_
POST Params_x000D_
_x000D_
_x000D_
Headers_x000D_
1. content-type | 2. Host | 3. Connection | 4. Accept-Encoding | 5.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75"/>
          <cell r="S75"/>
        </row>
        <row r="76">
          <cell r="B76" t="str">
            <v>danhy-backend.hoanmy.com:443/caresbook2/user/checkPatient [Hồ sơ &gt; Hồ sơ người thân &gt; thêm hồ sơ &gt; liên kết tài khoản] [disable (Duplicate #34)]</v>
          </cell>
          <cell r="C76" t="str">
            <v>#70</v>
          </cell>
          <cell r="D76" t="str">
            <v>Hồ sơ &gt; Hồ sơ người thân &gt; thêm hồ sơ &gt; liên kết tài khoản</v>
          </cell>
          <cell r="E76" t="str">
            <v>disable (Duplicate #34)</v>
          </cell>
          <cell r="F76" t="str">
            <v/>
          </cell>
          <cell r="G76" t="str">
            <v>Done</v>
          </cell>
          <cell r="H76" t="str">
            <v>[0] log</v>
          </cell>
          <cell r="I76" t="str">
            <v>👈 Add log</v>
          </cell>
          <cell r="J76" t="str">
            <v>POST</v>
          </cell>
          <cell r="K76" t="str">
            <v>danhy-backend.hoanmy.com:443</v>
          </cell>
          <cell r="L76" t="str">
            <v>/caresbook2/user/checkPatient</v>
          </cell>
          <cell r="M76" t="str">
            <v>POST /caresbook2/user/checkPatient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135_x000D_
Host: danhy-backend.hoanmy.com_x000D_
Connection: keep-alive_x000D_
Accept-Encoding: gzip, deflate, br_x000D_
User-Agent: okhttp/4.9.2_x000D_
_x000D_
{"unitCode":"79071","patientId":"250004203","code":null,"userId":null,"hoTen":"Nguyễn Bảo An","ownerId":"68a2e5bb98ceec1aca3d88ff"}</v>
          </cell>
          <cell r="N76" t="str">
            <v>HTTP/1.1 200 _x000D_
Date: Mon, 18 Aug 2025 08:45:23 GMT_x000D_
Content-Type: application/json_x000D_
Connection: keep-alive_x000D_
CF-RAY: 9710227c6bc809e4-HKG_x000D_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358_x000D_
X-Kong-Proxy-Latency: 1_x000D_
Via: kong/2.8.5_x000D_
cf-cache-status: DYNAMIC_x000D_
Strict-Transport-Security: max-age=15552000; includeSubDomains; preload_x000D_
Server: cloudflare_x000D_
alt-svc: h3=":443"; ma=86400_x000D_
Content-Length: 206_x000D_
_x000D_
{"warning":"PATIENT_NEED_OTP","maBN":"250004203","hoTenBN":"NGUYỄN BAO AN","soDienThoai":"0987654321","tenCSKCB":"Bệnh viện Hoàn Mỹ Sài Gòn","maCSKCB":null,"mpi":null,"userId":null,"exists":true}</v>
          </cell>
          <cell r="O76" t="str">
            <v>{_x000D_
        "code": null,_x000D_
        "patientId": "250004203",_x000D_
        "unitCode": "79071",_x000D_
        "hoTen": "Nguyễn Bảo An",_x000D_
        "ownerId": "68a2e5bb98ceec1aca3d88ff",_x000D_
        "userId": null_x000D_
	}</v>
          </cell>
          <cell r="P76" t="str">
            <v>{_x000D_
        "soDienThoai": "0987654321",_x000D_
        "maCSKCB": null,_x000D_
        "maBN": "250004203",_x000D_
        "hoTenBN": "NGUYỄN BAO AN",_x000D_
        "tenCSKCB": "Bệnh viện Hoàn Mỹ Sài Gòn",_x000D_
        "mpi": null,_x000D_
        "warning": "PATIENT_NEED_OTP",_x000D_
        "exists": true,_x000D_
        "userId": null_x000D_
	}</v>
          </cell>
          <cell r="Q76" t="str">
            <v xml:space="preserve">______ REQUEST _______x000D_
GET Params_x000D_
_x000D_
_x000D_
POST Params_x000D_
JSON_x000D_
1. unitCode | 2. patientId | 3. code | 4. userId | 5. hoTen | 6. ownerId | _x000D_
_x000D_
Headers_x000D_
1. authorization | 2. Content-Type | 3. Content-Length | 4. Host | 5. Connection | 6. Accept-Encoding | 7. User-Agent | _x000D_
_x000D_
Cookies_x000D_
_x000D_
_x000D_
_x000D_
______ RESPONSE _______x000D_
Params_x000D_
JSON_x000D_
1. unitCode | 2. patientId | 3. code | 4. userId | 5. hoTen | 6.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76"/>
          <cell r="S76"/>
        </row>
        <row r="77">
          <cell r="B77" t="str">
            <v>danhy-backend.hoanmy.com:443/caresbook2/auth/requestOTP [Hồ sơ &gt; Hồ sơ người thân &gt; thêm hồ sơ &gt; liên kết tài khoản] [disable (Duplicate #35)]</v>
          </cell>
          <cell r="C77" t="str">
            <v>#71</v>
          </cell>
          <cell r="D77" t="str">
            <v>Hồ sơ &gt; Hồ sơ người thân &gt; thêm hồ sơ &gt; liên kết tài khoản</v>
          </cell>
          <cell r="E77" t="str">
            <v>disable (Duplicate #35)</v>
          </cell>
          <cell r="F77" t="str">
            <v/>
          </cell>
          <cell r="G77" t="str">
            <v>Done</v>
          </cell>
          <cell r="H77" t="str">
            <v>[0] log</v>
          </cell>
          <cell r="I77" t="str">
            <v>👈 Add log</v>
          </cell>
          <cell r="J77" t="str">
            <v>POST</v>
          </cell>
          <cell r="K77" t="str">
            <v>danhy-backend.hoanmy.com:443</v>
          </cell>
          <cell r="L77" t="str">
            <v>/caresbook2/auth/requestOTP</v>
          </cell>
          <cell r="M77" t="str">
            <v>POST /caresbook2/auth/requestOTP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147_x000D_
Host: danhy-backend.hoanmy.com_x000D_
Connection: keep-alive_x000D_
Accept-Encoding: gzip, deflate, br_x000D_
User-Agent: okhttp/4.9.2_x000D_
_x000D_
{"username":"0987654321","typeVerify":"phone","patientId":"250004203","hoTen":"NGUYỄN BAO AN","userId":null,"ownerId":"68a2e5bb98ceec1aca3d88ff"}</v>
          </cell>
          <cell r="N77" t="str">
            <v>HTTP/1.1 200 _x000D_
Date: Mon, 18 Aug 2025 08:45:41 GMT_x000D_
Content-Type: application/json_x000D_
Connection: keep-alive_x000D_
CF-RAY: 971022efab21dd9e-HKG_x000D_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Server: cloudflare_x000D_
alt-svc: h3=":443"; ma=86400_x000D_
Content-Length: 4_x000D_
_x000D_
true</v>
          </cell>
          <cell r="O77" t="str">
            <v>{_x000D_
        "patientId": "250004203",_x000D_
        "hoTen": "NGUYỄN BAO AN",_x000D_
        "ownerId": "68a2e5bb98ceec1aca3d88ff",_x000D_
        "typeVerify": "phone",_x000D_
        "userId": null,_x000D_
        "username": "0987654321"_x000D_
	}</v>
          </cell>
          <cell r="P77" t="b">
            <v>1</v>
          </cell>
          <cell r="Q77" t="str">
            <v xml:space="preserve">______ REQUEST _______x000D_
GET Params_x000D_
_x000D_
_x000D_
POST Params_x000D_
JSON_x000D_
1. username | 2. typeVerify | 3. patientId | 4. hoTen | 5. userId | 6.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77"/>
          <cell r="S77"/>
        </row>
        <row r="78">
          <cell r="B78" t="str">
            <v>danhy-backend.hoanmy.com:443/caresbook2/auth/verifiedOTPMPIRequest [Hồ sơ &gt; Hồ sơ người thân &gt; thêm hồ sơ &gt; liên kết tài khoản] [thêm hồ sơ người thân]</v>
          </cell>
          <cell r="C78" t="str">
            <v>#72</v>
          </cell>
          <cell r="D78" t="str">
            <v>Hồ sơ &gt; Hồ sơ người thân &gt; thêm hồ sơ &gt; liên kết tài khoản</v>
          </cell>
          <cell r="E78" t="str">
            <v>thêm hồ sơ người thân</v>
          </cell>
          <cell r="F78" t="str">
            <v/>
          </cell>
          <cell r="G78" t="str">
            <v>Done</v>
          </cell>
          <cell r="H78" t="str">
            <v>[2] log</v>
          </cell>
          <cell r="I78" t="str">
            <v/>
          </cell>
          <cell r="J78" t="str">
            <v>POST</v>
          </cell>
          <cell r="K78" t="str">
            <v>danhy-backend.hoanmy.com:443</v>
          </cell>
          <cell r="L78" t="str">
            <v>/caresbook2/auth/verifiedOTPMPIRequest</v>
          </cell>
          <cell r="M78" t="str">
            <v>POST /caresbook2/auth/verifiedOTPMPIRequest HTTP/1.1_x000D_
Content-Type: application/json_x000D_
Content-Length: 164_x000D_
Host: danhy-backend.hoanmy.com_x000D_
Connection: keep-alive_x000D_
Accept-Encoding: gzip, deflate, br_x000D_
User-Agent: okhttp/4.9.2_x000D_
_x000D_
{"username":"0987654321","typeVerify":"phone","patientId":"250004203","hoTen":"NGUYỄN BAO AN","userId":null,"token":"111111","ownerId":"68a2e5bb98ceec1aca3d88ff"}</v>
          </cell>
          <cell r="N78" t="str">
            <v>HTTP/1.1 200 _x000D_
Date: Mon, 18 Aug 2025 09:00:29 GMT_x000D_
Content-Type: application/json_x000D_
Connection: keep-alive_x000D_
CF-RAY: 9710389c8ee30962-HKG_x000D_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22_x000D_
X-Kong-Proxy-Latency: 0_x000D_
Via: kong/2.8.5_x000D_
cf-cache-status: DYNAMIC_x000D_
Strict-Transport-Security: max-age=15552000; includeSubDomains; preload_x000D_
Server: cloudflare_x000D_
alt-svc: h3=":443"; ma=86400_x000D_
Content-Length: 78_x000D_
_x000D_
{"status":false,"data":"68a2ebad97a7256f221033d5","message":null,"other":null}</v>
          </cell>
          <cell r="O78" t="str">
            <v>{_x000D_
        "patientId": "250004203",_x000D_
        "hoTen": "NGUYỄN BAO AN",_x000D_
        "ownerId": "68a2e5bb98ceec1aca3d88ff",_x000D_
        "typeVerify": "phone",_x000D_
        "userId": null,_x000D_
        "username": "0987654321",_x000D_
        "token": "111111"_x000D_
	}</v>
          </cell>
          <cell r="P78" t="str">
            <v>{_x000D_
        "other": null,_x000D_
        "data": "68a2ebad97a7256f221033d5",_x000D_
        "message": null,_x000D_
        "status": false_x000D_
	}</v>
          </cell>
          <cell r="Q78" t="str">
            <v xml:space="preserve">______ REQUEST _______x000D_
GET Params_x000D_
_x000D_
_x000D_
POST Params_x000D_
JSON_x000D_
1. username | 2. typeVerify | 3. patientId | 4. hoTen | 5. userId | 6. token | 7. ownerId | _x000D_
_x000D_
Headers_x000D_
1. Content-Type | 2. Content-Length | 3. Host | 4. Connection | 5. Accept-Encoding | 6. User-Agent | _x000D_
_x000D_
Cookies_x000D_
_x000D_
_x000D_
_x000D_
______ RESPONSE _______x000D_
Params_x000D_
JSON_x000D_
1. username | 2. typeVerify | 3. patientId | 4. hoTen | 5. userId | 6. token | 7.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78"/>
          <cell r="S78"/>
        </row>
        <row r="79">
          <cell r="B79" t="str">
            <v>danhy-backend.hoanmy.com:443/caresbook2/user/relative/list [Hồ sơ &gt; Hồ sơ người thân &gt; thêm hồ sơ &gt; xóa] [disable (Duplicate #15)]</v>
          </cell>
          <cell r="C79" t="str">
            <v>#73</v>
          </cell>
          <cell r="D79" t="str">
            <v>Hồ sơ &gt; Hồ sơ người thân &gt; thêm hồ sơ &gt; xóa</v>
          </cell>
          <cell r="E79" t="str">
            <v>disable (Duplicate #15)</v>
          </cell>
          <cell r="F79" t="str">
            <v/>
          </cell>
          <cell r="G79" t="str">
            <v>Done</v>
          </cell>
          <cell r="H79" t="str">
            <v>[0] log</v>
          </cell>
          <cell r="I79" t="str">
            <v>👈 Add log</v>
          </cell>
          <cell r="J79" t="str">
            <v>GET</v>
          </cell>
          <cell r="K79" t="str">
            <v>danhy-backend.hoanmy.com:443</v>
          </cell>
          <cell r="L79" t="str">
            <v>/caresbook2/user/relative/list</v>
          </cell>
          <cell r="M79" t="str">
            <v xml:space="preserve">GET /caresbook2/user/relative/list?ownerId=68a2e5bb98ceec1aca3d88ff  HTTP/1.1
content-type: application/json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
Host: danhy-backend.hoanmy.com
Connection: keep-alive
Accept-Encoding: gzip, deflate, br
User-Agent: okhttp/4.9.2
</v>
          </cell>
          <cell r="N79" t="str">
            <v>HTTP/1.1 200 _x000D_
Date: Mon, 18 Aug 2025 09:29:51 GMT_x000D_
Content-Type: application/json_x000D_
Connection: keep-alive_x000D_
CF-RAY: 971063a0687c09fc-HKG_x000D_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34_x000D_
X-Kong-Proxy-Latency: 1_x000D_
Via: kong/2.8.5_x000D_
cf-cache-status: DYNAMIC_x000D_
Strict-Transport-Security: max-age=15552000; includeSubDomains; preload_x000D_
speculation-rules: "/cdn-cgi/speculation"_x000D_
Server: cloudflare_x000D_
alt-svc: h3=":443"; ma=86400_x000D_
Content-Length: 541_x000D_
_x000D_
[{"id":"68a2e5bb98ceec1aca3d8905","userId":"68a2e5bb98ceec1aca3d8900","hoTen":"","ngaySinh":"0","maMoiQuanHe":"KO_XAC_DINH","maGioiTinh":null,"hinhAnh":"","fullAddress":null,"maBaoHiemYTe":"","email":null,"soDienThoai":"0987654321","requestMPI":false,"mpi":null},{"id":"68a2f23097a7256f221033fa","userId":"68a2f23097a7256f221033f5","hoTen":"NGUYỄN BAO AN","ngaySinh":"946702800000","maMoiQuanHe":"KHAC","maGioiTinh":"1","hinhAnh":"","fullAddress":null,"maBaoHiemYTe":"","email":null,"soDienThoai":null,"requestMPI":true,"mpi":"250004203"}]</v>
          </cell>
          <cell r="O79"/>
          <cell r="P79" t="str">
            <v>[{"id":"68a2e5bb98ceec1aca3d8905","userId":"68a2e5bb98ceec1aca3d8900","hoTen":"","ngaySinh":"0","maMoiQuanHe":"KO_XAC_DINH","maGioiTinh":null,"hinhAnh":"","fullAddress":null,"maBaoHiemYTe":"","email":null,"soDienThoai":"0987654321","requestMPI":false,"mpi":null},{"id":"68a2f23097a7256f221033fa","userId":"68a2f23097a7256f221033f5","hoTen":"NGUYỄN BAO AN","ngaySinh":"946702800000","maMoiQuanHe":"KHAC","maGioiTinh":"1","hinhAnh":"","fullAddress":null,"maBaoHiemYTe":"","email":null,"soDienThoai":null,"requestMPI":true,"mpi":"250004203"}]</v>
          </cell>
          <cell r="Q79" t="str">
            <v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79"/>
          <cell r="S79"/>
        </row>
        <row r="80">
          <cell r="B80" t="str">
            <v>danhy-backend.hoanmy.com:443/caresbook2/user/relative/remove/68a2e5bb98ceec1aca3d88ff [Hồ sơ &gt; Hồ sơ người thân &gt; thêm hồ sơ &gt; xóa] [xóa hồ sơ người thân]</v>
          </cell>
          <cell r="C80" t="str">
            <v>#74</v>
          </cell>
          <cell r="D80" t="str">
            <v>Hồ sơ &gt; Hồ sơ người thân &gt; thêm hồ sơ &gt; xóa</v>
          </cell>
          <cell r="E80" t="str">
            <v>xóa hồ sơ người thân</v>
          </cell>
          <cell r="F80" t="str">
            <v/>
          </cell>
          <cell r="G80" t="str">
            <v>Done</v>
          </cell>
          <cell r="H80" t="str">
            <v>[3] log</v>
          </cell>
          <cell r="I80" t="str">
            <v/>
          </cell>
          <cell r="J80" t="str">
            <v>POST</v>
          </cell>
          <cell r="K80" t="str">
            <v>danhy-backend.hoanmy.com:443</v>
          </cell>
          <cell r="L80" t="str">
            <v>/caresbook2/user/relative/remove/68a2e5bb98ceec1aca3d88ff</v>
          </cell>
          <cell r="M80" t="str">
            <v>POST /caresbook2/user/relative/remove/68a2e5bb98ceec1aca3d88ff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24_x000D_
Host: danhy-backend.hoanmy.com_x000D_
Connection: keep-alive_x000D_
Accept-Encoding: gzip, deflate, br_x000D_
User-Agent: okhttp/4.9.2_x000D_
_x000D_
68a2f1c697a7256f221033f4</v>
          </cell>
          <cell r="N80" t="str">
            <v>HTTP/1.1 200 _x000D_
Date: Mon, 18 Aug 2025 09:28:45 GMT_x000D_
Content-Type: application/json_x000D_
Connection: keep-alive_x000D_
CF-RAY: 97106202d98184b8-HKG_x000D_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32_x000D_
X-Kong-Proxy-Latency: 0_x000D_
Via: kong/2.8.5_x000D_
cf-cache-status: DYNAMIC_x000D_
Strict-Transport-Security: max-age=15552000; includeSubDomains; preload_x000D_
Server: cloudflare_x000D_
alt-svc: h3=":443"; ma=86400_x000D_
Content-Length: 4_x000D_
_x000D_
true</v>
          </cell>
          <cell r="O80" t="str">
            <v>68a2f1c697a7256f221033f4</v>
          </cell>
          <cell r="P80" t="b">
            <v>1</v>
          </cell>
          <cell r="Q80" t="str">
            <v xml:space="preserve">______ REQUEST _______x000D_
GET Params_x000D_
_x000D_
_x000D_
POST Params_x000D_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80"/>
          <cell r="S80"/>
        </row>
        <row r="81">
          <cell r="B81" t="str">
            <v xml:space="preserve"> [Group: thêm hồ sơ người thân] [Thêm hồ sơ người thân]</v>
          </cell>
          <cell r="C81" t="str">
            <v>#105</v>
          </cell>
          <cell r="D81" t="str">
            <v>Group: thêm hồ sơ người thân</v>
          </cell>
          <cell r="E81" t="str">
            <v>Thêm hồ sơ người thân</v>
          </cell>
          <cell r="F81" t="str">
            <v/>
          </cell>
          <cell r="G81"/>
          <cell r="H81" t="str">
            <v>[0] log</v>
          </cell>
          <cell r="I81" t="str">
            <v>👈 Add log</v>
          </cell>
          <cell r="J81"/>
          <cell r="K81"/>
          <cell r="L81"/>
          <cell r="M81"/>
          <cell r="N81"/>
          <cell r="O81"/>
          <cell r="P81"/>
          <cell r="Q81"/>
          <cell r="R81"/>
          <cell r="S81"/>
        </row>
        <row r="82">
          <cell r="B82" t="str">
            <v>danhy-backend.hoanmy.com:443/caresbook2/user/relative/add [Hồ sơ &gt; Hồ sơ người thân &gt; thêm hồ sơ &gt; Nhập liệu] [Thêm hồ sơ người thân thủ công]</v>
          </cell>
          <cell r="C82" t="str">
            <v>#75</v>
          </cell>
          <cell r="D82" t="str">
            <v>Hồ sơ &gt; Hồ sơ người thân &gt; thêm hồ sơ &gt; Nhập liệu</v>
          </cell>
          <cell r="E82" t="str">
            <v>Thêm hồ sơ người thân thủ công</v>
          </cell>
          <cell r="F82" t="str">
            <v/>
          </cell>
          <cell r="G82" t="str">
            <v>Done</v>
          </cell>
          <cell r="H82" t="str">
            <v>[3] log</v>
          </cell>
          <cell r="I82" t="str">
            <v/>
          </cell>
          <cell r="J82" t="str">
            <v>POST</v>
          </cell>
          <cell r="K82" t="str">
            <v>danhy-backend.hoanmy.com:443</v>
          </cell>
          <cell r="L82" t="str">
            <v>/caresbook2/user/relative/add</v>
          </cell>
          <cell r="M82" t="str">
            <v>POST /caresbook2/user/relative/add?ownerId=68a2e5bb98ceec1aca3d88ff HTTP/1.1_x000D_
authorization: Bearer eyJhbGciOiJSUzI1NiIsInR5cCIgOiAiSldUIiwia2lkIiA6ICJiNmpqMHBaUGRCdF8xWmJ5YlRYUWgtVFlCczgwYmxjcHc1QURqMmZYeWdZIn0.eyJleHAiOjE3NTU1NDIxNDYsImlhdCI6MTc1NTUwNjE0NiwianRpIjoib25ydHJvOjk3YWI3OGNlLTkyYjctNGZhNy1hMWNkLWJhOGMxODA5YzMzNiIsImlzcyI6Imh0dHBzOi8vZGFuaHktYmFja2VuZC5ob2FubXkuY29tL2tleWNsb2FrL3JlYWxtcy9tb2JpbGUiLCJhdWQiOiJhY2NvdW50Iiwic3ViIjoiMzhhNzY3ZTMtODQ5OC00ODUyLWE5MDEtODBlZjAwYWI0ODVkIiwidHlwIjoiQmVhcmVyIiwiYXpwIjoiY2FyZWJvb2t2Mi1tYW5hZ2VtZW50Iiwic2lkIjoiY2E4ZDYzOGUtNWY2Zi00MWNkLThlZmEtN2Q4OTdmMDcxMDc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SS6SZ-HDn3T3wlRosxp_dbuZG8t5SNwH6zUdc754btCymxBaWRHKBht4xH3qz3ynORf6n08BAdnSxbvUEUPtzPHiaVMHbZeY7FXie3G3Cw8rQOB07dwJMxYVwoIF_9HSyQdYuNV1q_cX8To71WQaRxz6EHDwXhAOOkikiVBhGmx4EAtFYL4AETCNQeyXi_ulcAqckCnmJfCCMF93d6NhTqmSc9fN3SjlovUslBQtI_eSuFQsf6gtuKI5miYVdvT4izPeSrQwQmooN4jmQ9bVoyxcl4xwzwEKzNJ2swhlASnl-IbkumBcx7DNlykf7qGeIT5ZMqn-SB5ZlCsLjWghzg_x000D_
Content-Type: application/json_x000D_
Content-Length: 167_x000D_
Host: danhy-backend.hoanmy.com_x000D_
Connection: keep-alive_x000D_
Accept-Encoding: gzip, deflate, br_x000D_
User-Agent: okhttp/4.9.2_x000D_
_x000D_
{"hoTen":"Test","ngaySinh":966332975831,"maGioiTinh":"1","cityid":null,"wardid":null,"email":"","soDienThoai":"","maBaoHiemYTe":"","maMoiQuanHe":"ANH_EM","hinhAnh":""}</v>
          </cell>
          <cell r="N82" t="str">
            <v>HTTP/1.1 200 _x000D_
Date: Mon, 18 Aug 2025 09:50:15 GMT_x000D_
Content-Type: application/json_x000D_
Connection: keep-alive_x000D_
CF-RAY: 971081846d9104dc-HKG_x000D_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44_x000D_
X-Kong-Proxy-Latency: 1_x000D_
Via: kong/2.8.5_x000D_
cf-cache-status: DYNAMIC_x000D_
Strict-Transport-Security: max-age=15552000; includeSubDomains; preload_x000D_
Server: cloudflare_x000D_
alt-svc: h3=":443"; ma=86400_x000D_
Content-Length: 4_x000D_
_x000D_
true</v>
          </cell>
          <cell r="O82" t="str">
            <v>{_x000D_
        "maMoiQuanHe": "ANH_EM",_x000D_
        "maGioiTinh": "1",_x000D_
        "soDienThoai": "",_x000D_
        "hinhAnh": "",_x000D_
        "ngaySinh": 966332975831,_x000D_
        "hoTen": "Test",_x000D_
        "cityid": null,_x000D_
        "wardid": null,_x000D_
        "email": "",_x000D_
        "maBaoHiemYTe": ""_x000D_
	}</v>
          </cell>
          <cell r="P82" t="b">
            <v>1</v>
          </cell>
          <cell r="Q82" t="str">
            <v xml:space="preserve">______ REQUEST _______x000D_
GET Params_x000D_
1. ownerId | _x000D_
_x000D_
POST Params_x000D_
JSON_x000D_
1. hoTen | 2. ngaySinh | 3. maGioiTinh | 4. cityid | 5. wardid | 6. email | 7. soDienThoai | 8. maBaoHiemYTe | 9. maMoiQuanHe | 10. hinhAnh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82"/>
          <cell r="S82"/>
        </row>
        <row r="83">
          <cell r="B83" t="str">
            <v>danhy-backend.hoanmy.com:443/caresbook2/user/info [Hồ sơ &gt; Hồ sơ người thân &gt; đặt làm mặc định] [disable (Duplicate #17)]</v>
          </cell>
          <cell r="C83" t="str">
            <v>#76</v>
          </cell>
          <cell r="D83" t="str">
            <v>Hồ sơ &gt; Hồ sơ người thân &gt; đặt làm mặc định</v>
          </cell>
          <cell r="E83" t="str">
            <v>disable (Duplicate #17)</v>
          </cell>
          <cell r="F83" t="str">
            <v/>
          </cell>
          <cell r="G83" t="str">
            <v>Done</v>
          </cell>
          <cell r="H83" t="str">
            <v>[0] log</v>
          </cell>
          <cell r="I83" t="str">
            <v>👈 Add log</v>
          </cell>
          <cell r="J83" t="str">
            <v>GET</v>
          </cell>
          <cell r="K83" t="str">
            <v>danhy-backend.hoanmy.com:443</v>
          </cell>
          <cell r="L83" t="str">
            <v>/caresbook2/user/info</v>
          </cell>
          <cell r="M83" t="str">
            <v xml:space="preserve">GET /caresbook2/user/info?ownerId=68a3e809a2bf6530de0a6afa&amp;userId=68a3f5493c166f099e86c4f2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3" t="str">
            <v>HTTP/1.1 200 _x000D_
Date: Tue, 19 Aug 2025 04:12:44 GMT_x000D_
Content-Type: application/json_x000D_
Connection: keep-alive_x000D_
CF-RAY: 9716d079dda988cc-HKG_x000D_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45_x000D_
X-Kong-Proxy-Latency: 0_x000D_
Via: kong/2.8.5_x000D_
cf-cache-status: DYNAMIC_x000D_
Strict-Transport-Security: max-age=15552000; includeSubDomains; preload_x000D_
speculation-rules: "/cdn-cgi/speculation"_x000D_
Server: cloudflare_x000D_
alt-svc: h3=":443"; ma=86400_x000D_
Content-Length: 542_x000D_
_x000D_
{"id":"68a3f5493c166f099e86c4f2","hoTen":"NGUYỄN BAO AN","ngaySinh":946702800000,"maGioiTinh":"1","passport":null,"wardid":null,"wardname":"","cityid":null,"cityname":"","fullAddress":"","maBaoHiemYTe":"","ownerId":"68a3e809a2bf6530de0a6afa","maMoiQuanHe":"KHAC","soDienThoai":null,"email":null,"diaChi":null,"hinhAnh":null,"noiKCBBD":null,"validFrom":null,"valid5Years":null,"maBN":"250004203","privacyId":null,"termId":null,"requestMPI":true,"cmnd":null,"mpi":"250004203","macskcb":"79071","CMND":null,"MPI":"250004203","MACSKCB":"79071"}</v>
          </cell>
          <cell r="O83"/>
          <cell r="P83" t="str">
            <v>{_x000D_
        "privacyId": null,_x000D_
        "MPI": "250004203",_x000D_
        "wardid": null,_x000D_
        "validFrom": null,_x000D_
        "ownerId": "68a3e809a2bf6530de0a6afa",_x000D_
        "cmnd": null,_x000D_
        "maMoiQuanHe": "KHAC",_x000D_
        "maGioiTinh": "1",_x000D_
        "diaChi": null,_x000D_
        "termId": null,_x000D_
        "hinhAnh": null,_x000D_
        "maBN": "250004203",_x000D_
        "passport": null,_x000D_
        "ngaySinh": 946702800000,_x000D_
        "id": "68a3f5493c166f099e86c4f2",_x000D_
        "email": null,_x000D_
        "maBaoHiemYTe": "",_x000D_
        "soDienThoai": null,_x000D_
        "wardname": "",_x000D_
        "requestMPI": true,_x000D_
        "noiKCBBD": null,_x000D_
        "cityname": "",_x000D_
        "mpi": "250004203",_x000D_
        "MACSKCB": "79071",_x000D_
        "cityid": null,_x000D_
        "macskcb": "79071",_x000D_
        "valid5Years": null,_x000D_
        "fullAddress": "",_x000D_
        "hoTen": "NGUYỄN BAO AN",_x000D_
        "CMND": null_x000D_
	}</v>
          </cell>
          <cell r="Q83" t="str">
            <v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3"/>
          <cell r="S83"/>
        </row>
        <row r="84">
          <cell r="B84" t="str">
            <v>danhy-backend.hoanmy.com:443/caresbook2/hsskcn/details [Hồ sơ &gt; Hồ sơ người thân &gt; đặt làm mặc định] [disable (Duplicate #58)]</v>
          </cell>
          <cell r="C84" t="str">
            <v>#77</v>
          </cell>
          <cell r="D84" t="str">
            <v>Hồ sơ &gt; Hồ sơ người thân &gt; đặt làm mặc định</v>
          </cell>
          <cell r="E84" t="str">
            <v>disable (Duplicate #58)</v>
          </cell>
          <cell r="F84" t="str">
            <v/>
          </cell>
          <cell r="G84" t="str">
            <v>Done</v>
          </cell>
          <cell r="H84" t="str">
            <v>[0] log</v>
          </cell>
          <cell r="I84" t="str">
            <v>👈 Add log</v>
          </cell>
          <cell r="J84" t="str">
            <v>GET</v>
          </cell>
          <cell r="K84" t="str">
            <v>danhy-backend.hoanmy.com:443</v>
          </cell>
          <cell r="L84" t="str">
            <v>/caresbook2/hsskcn/details</v>
          </cell>
          <cell r="M84" t="str">
            <v xml:space="preserve">GET /caresbook2/hsskcn/details?userId=68a3f5493c166f099e86c4f2&amp;ownerId=68a3e809a2bf6530de0a6afa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4" t="str">
            <v>HTTP/1.1 200 _x000D_
Date: Tue, 19 Aug 2025 04:14:45 GMT_x000D_
Content-Type: application/json_x000D_
Connection: keep-alive_x000D_
CF-RAY: 9716d367edc9f3c3-HKG_x000D_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525_x000D_
X-Kong-Proxy-Latency: 0_x000D_
Via: kong/2.8.5_x000D_
cf-cache-status: DYNAMIC_x000D_
Strict-Transport-Security: max-age=15552000; includeSubDomains; preload_x000D_
speculation-rules: "/cdn-cgi/speculation"_x000D_
Server: cloudflare_x000D_
alt-svc: h3=":443"; ma=86400_x000D_
Content-Length: 2_x000D_
_x000D_
{}</v>
          </cell>
          <cell r="O84"/>
          <cell r="P84" t="str">
            <v>{	}</v>
          </cell>
          <cell r="Q84" t="str">
            <v xml:space="preserve">______ REQUEST _______x000D_
GET Params_x000D_
1. userId | 2. ownerId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4"/>
          <cell r="S84"/>
        </row>
        <row r="85">
          <cell r="B85" t="str">
            <v>danhy-backend.hoanmy.com:443/caresbook2/user/relative/list [Hồ sơ &gt; Hồ sơ người thân &gt; đặt làm mặc định] [disable (Duplicate #15)]</v>
          </cell>
          <cell r="C85" t="str">
            <v>#78</v>
          </cell>
          <cell r="D85" t="str">
            <v>Hồ sơ &gt; Hồ sơ người thân &gt; đặt làm mặc định</v>
          </cell>
          <cell r="E85" t="str">
            <v>disable (Duplicate #15)</v>
          </cell>
          <cell r="F85" t="str">
            <v/>
          </cell>
          <cell r="G85" t="str">
            <v>Done</v>
          </cell>
          <cell r="H85" t="str">
            <v>[0] log</v>
          </cell>
          <cell r="I85" t="str">
            <v>👈 Add log</v>
          </cell>
          <cell r="J85" t="str">
            <v>GET</v>
          </cell>
          <cell r="K85" t="str">
            <v>danhy-backend.hoanmy.com:443</v>
          </cell>
          <cell r="L85" t="str">
            <v>/caresbook2/user/relative/list</v>
          </cell>
          <cell r="M85" t="str">
            <v xml:space="preserve">GET /caresbook2/user/relative/list?ownerId=68a3e809a2bf6530de0a6afa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5" t="str">
            <v>HTTP/1.1 200 _x000D_
Date: Tue, 19 Aug 2025 04:16:22 GMT_x000D_
Content-Type: application/json_x000D_
Connection: keep-alive_x000D_
CF-RAY: 9716d5cb6afcde13-HKG_x000D_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42_x000D_
X-Kong-Proxy-Latency: 0_x000D_
Via: kong/2.8.5_x000D_
cf-cache-status: DYNAMIC_x000D_
Strict-Transport-Security: max-age=15552000; includeSubDomains; preload_x000D_
speculation-rules: "/cdn-cgi/speculation"_x000D_
Server: cloudflare_x000D_
alt-svc: h3=":443"; ma=86400_x000D_
Content-Length: 905_x000D_
_x000D_
[{"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ngaySinh":"946702800000","maMoiQuanHe":"KHAC","maGioiTinh":"1","hinhAnh":"","fullAddress":null,"maBaoHiemYTe":"","email":null,"soDienThoai":null,"requestMPI":true,"mpi":"250004203"},{"id":"68a3f7be3c166f099e86c505","userId":"68a3f7bd3c166f099e86c500","hoTen":"A","ngaySinh":"1282187700859","maMoiQuanHe":"ANH_EM","maGioiTinh":"1","hinhAnh":"/share/proxy/alfresco-noauth/api/internal/shared/node/uPA7SnMEQvielRKcoKB3tA/content","fullAddress":null,"maBaoHiemYTe":"","email":"","soDienThoai":"","requestMPI":false,"mpi":null}]</v>
          </cell>
          <cell r="O85"/>
          <cell r="P85" t="str">
            <v>[{"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ngaySinh":"946702800000","maMoiQuanHe":"KHAC","maGioiTinh":"1","hinhAnh":"","fullAddress":null,"maBaoHiemYTe":"","email":null,"soDienThoai":null,"requestMPI":true,"mpi":"250004203"},{"id":"68a3f7be3c166f099e86c505","userId":"68a3f7bd3c166f099e86c500","hoTen":"A","ngaySinh":"1282187700859","maMoiQuanHe":"ANH_EM","maGioiTinh":"1","hinhAnh":"/share/proxy/alfresco-noauth/api/internal/shared/node/uPA7SnMEQvielRKcoKB3tA/content","fullAddress":null,"maBaoHiemYTe":"","email":"","soDienThoai":"","requestMPI":false,"mpi":null}]</v>
          </cell>
          <cell r="Q85" t="str">
            <v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5"/>
          <cell r="S85"/>
        </row>
        <row r="86">
          <cell r="B86" t="str">
            <v>danhy-backend.hoanmy.com:443/caresbook2/hssk/68a3e809a2bf6530de0a6afa/list [Hồ sơ &gt; Hồ sơ người thân &gt; đặt làm mặc định] [lấy thông tin  hồ sơ người thân]</v>
          </cell>
          <cell r="C86" t="str">
            <v>#79</v>
          </cell>
          <cell r="D86" t="str">
            <v>Hồ sơ &gt; Hồ sơ người thân &gt; đặt làm mặc định</v>
          </cell>
          <cell r="E86" t="str">
            <v>lấy thông tin  hồ sơ người thân</v>
          </cell>
          <cell r="F86" t="str">
            <v/>
          </cell>
          <cell r="G86" t="str">
            <v>Done</v>
          </cell>
          <cell r="H86" t="str">
            <v>[2] log</v>
          </cell>
          <cell r="I86" t="str">
            <v/>
          </cell>
          <cell r="J86" t="str">
            <v>GET</v>
          </cell>
          <cell r="K86" t="str">
            <v>danhy-backend.hoanmy.com:443</v>
          </cell>
          <cell r="L86" t="str">
            <v>/caresbook2/hssk/68a3e809a2bf6530de0a6afa/list</v>
          </cell>
          <cell r="M86" t="str">
            <v xml:space="preserve">GET /caresbook2/hssk/68a3e809a2bf6530de0a6afa/list?userId=68a3f5493c166f099e86c4f2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6" t="str">
            <v>HTTP/1.1 200 _x000D_
Date: Tue, 19 Aug 2025 04:21:41 GMT_x000D_
Content-Type: application/json_x000D_
Connection: keep-alive_x000D_
CF-RAY: 9716dd974e88e2ee-HKG_x000D_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36_x000D_
X-Kong-Proxy-Latency: 0_x000D_
Via: kong/2.8.5_x000D_
cf-cache-status: DYNAMIC_x000D_
Strict-Transport-Security: max-age=15552000; includeSubDomains; preload_x000D_
speculation-rules: "/cdn-cgi/speculation"_x000D_
Server: cloudflare_x000D_
alt-svc: h3=":443"; ma=86400_x000D_
Content-Length: 2_x000D_
_x000D_
[]</v>
          </cell>
          <cell r="O86"/>
          <cell r="P86" t="str">
            <v>[]</v>
          </cell>
          <cell r="Q86" t="str">
            <v xml:space="preserve">______ REQUEST _______x000D_
GET Params_x000D_
1. userId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6"/>
          <cell r="S86"/>
        </row>
        <row r="87">
          <cell r="B87" t="str">
            <v>danhy-backend.hoanmy.com:443/caresbook2/user/relativeType [Hồ sơ &gt; Hồ sơ người thân &gt; Chi tiết &gt; chỉnh sửa] [disable (Duplicate #16)]</v>
          </cell>
          <cell r="C87" t="str">
            <v>#101</v>
          </cell>
          <cell r="D87" t="str">
            <v>Hồ sơ &gt; Hồ sơ người thân &gt; Chi tiết &gt; chỉnh sửa</v>
          </cell>
          <cell r="E87" t="str">
            <v>disable (Duplicate #16)</v>
          </cell>
          <cell r="F87" t="str">
            <v/>
          </cell>
          <cell r="G87" t="str">
            <v>Done</v>
          </cell>
          <cell r="H87" t="str">
            <v>[0] log</v>
          </cell>
          <cell r="I87" t="str">
            <v>👈 Add log</v>
          </cell>
          <cell r="J87" t="str">
            <v>GET</v>
          </cell>
          <cell r="K87" t="str">
            <v>danhy-backend.hoanmy.com:443</v>
          </cell>
          <cell r="L87" t="str">
            <v>/caresbook2/user/relativeType</v>
          </cell>
          <cell r="M87" t="str">
            <v xml:space="preserve">GET /caresbook2/user/relativeType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7" t="str">
            <v>HTTP/1.1 200 _x000D_
Date: Tue, 19 Aug 2025 04:50:10 GMT_x000D_
Content-Type: application/json_x000D_
Connection: keep-alive_x000D_
CF-RAY: 9717074e1dfc066e-HKG_x000D_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1_x000D_
Via: kong/2.8.5_x000D_
cf-cache-status: DYNAMIC_x000D_
Strict-Transport-Security: max-age=15552000; includeSubDomains; preload_x000D_
speculation-rules: "/cdn-cgi/speculation"_x000D_
Server: cloudflare_x000D_
alt-svc: h3=":443"; ma=86400_x000D_
Content-Length: 1055_x000D_
_x000D_
[{"id":"5f17b0fdc56d580871563c73","maQuanHe":"ANH_EM","tenQuanHe":"Anh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v>
          </cell>
          <cell r="O87"/>
          <cell r="P87" t="str">
            <v>[{"id":"5f17b0fdc56d580871563c73","maQuanHe":"ANH_EM","tenQuanHe":"Anh em","ghiChu":null,"trangThai":true},{"id":"60054bb10028142df8f1355d","maQuanHe":"VO_CHONG","tenQuanHe":"Vợ/Chồng","ghiChu":"","trangThai":true},{"id":"5f17b127c56d580871563c74","maQuanHe":"CHA","tenQuanHe":"Bố","ghiChu":null,"trangThai":true},{"id":"5f1e4ac707b72f03a406ab01","maQuanHe":"ME","tenQuanHe":"Mẹ","ghiChu":null,"trangThai":true},{"id":"5ff2e18fe989c816e27fb4df","maQuanHe":"KHAC","tenQuanHe":"Khác","ghiChu":"","trangThai":true},{"id":"5f17b1152a24c90c0d8a7754","maQuanHe":"ONG_BA","tenQuanHe":"Ông bà","ghiChu":null,"trangThai":true},{"id":"5f17b0e32a24c90c0d8a7751","maQuanHe":"KO_XAC_DINH","tenQuanHe":"Chính chủ","ghiChu":"","trangThai":true},{"id":"5f17b141c56d580871563c75","maQuanHe":"CO_CHU","tenQuanHe":"Cô chú","ghiChu":null,"trangThai":true},{"id":"5f17b1072a24c90c0d8a7753","maQuanHe":"CHAU","tenQuanHe":"Cháu","ghiChu":null,"trangThai":true},{"id":"5f17b0ec2a24c90c0d8a7752","maQuanHe":"CON","tenQuanHe":"Con","ghiChu":null,"trangThai":true}]</v>
          </cell>
          <cell r="Q87" t="str">
            <v xml:space="preserve">______ REQUEST _______x000D_
GET Params_x000D_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7"/>
          <cell r="S87"/>
        </row>
        <row r="88">
          <cell r="B88" t="str">
            <v>danhy-backend.hoanmy.com:443/caresbook2/user/info [Hồ sơ &gt; Hồ sơ người thân &gt; Chi tiết &gt; chỉnh sửa] [disable (Duplicate #17)]</v>
          </cell>
          <cell r="C88" t="str">
            <v>#102</v>
          </cell>
          <cell r="D88" t="str">
            <v>Hồ sơ &gt; Hồ sơ người thân &gt; Chi tiết &gt; chỉnh sửa</v>
          </cell>
          <cell r="E88" t="str">
            <v>disable (Duplicate #17)</v>
          </cell>
          <cell r="F88" t="str">
            <v/>
          </cell>
          <cell r="G88" t="str">
            <v>Done</v>
          </cell>
          <cell r="H88" t="str">
            <v>[0] log</v>
          </cell>
          <cell r="I88" t="str">
            <v>👈 Add log</v>
          </cell>
          <cell r="J88" t="str">
            <v>GET</v>
          </cell>
          <cell r="K88" t="str">
            <v>danhy-backend.hoanmy.com:443</v>
          </cell>
          <cell r="L88" t="str">
            <v>/caresbook2/user/info</v>
          </cell>
          <cell r="M88" t="str">
            <v xml:space="preserve">GET /caresbook2/user/info?ownerId=68a3e809a2bf6530de0a6afa&amp;userId=68a3f5493c166f099e86c4f2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8" t="str">
            <v>HTTP/1.1 200 _x000D_
Date: Tue, 19 Aug 2025 04:51:48 GMT_x000D_
Content-Type: application/json_x000D_
Connection: keep-alive_x000D_
CF-RAY: 971709b43c308482-HKG_x000D_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37_x000D_
X-Kong-Proxy-Latency: 1_x000D_
Via: kong/2.8.5_x000D_
cf-cache-status: DYNAMIC_x000D_
Strict-Transport-Security: max-age=15552000; includeSubDomains; preload_x000D_
speculation-rules: "/cdn-cgi/speculation"_x000D_
Server: cloudflare_x000D_
alt-svc: h3=":443"; ma=86400_x000D_
Content-Length: 522_x000D_
_x000D_
{"id":"68a3f5493c166f099e86c4f2","hoTen":"NGUYỄN BAO ANH","ngaySinh":946702800000,"maGioiTinh":"1","passport":null,"wardid":"0","wardname":"","cityid":"0","cityname":"","fullAddress":"","maBaoHiemYTe":"","ownerId":"68a3e809a2bf6530de0a6afa","maMoiQuanHe":"ANH_EM","soDienThoai":"40","email":"","diaChi":"","hinhAnh":null,"noiKCBBD":null,"validFrom":null,"valid5Years":null,"maBN":"250004203","privacyId":null,"termId":null,"requestMPI":false,"mpi":null,"cmnd":"","macskcb":"79071","CMND":"","MPI":null,"MACSKCB":"79071"}</v>
          </cell>
          <cell r="O88"/>
          <cell r="P88" t="str">
            <v>{_x000D_
        "privacyId": null,_x000D_
        "MPI": null,_x000D_
        "wardid": "0",_x000D_
        "validFrom": null,_x000D_
        "ownerId": "68a3e809a2bf6530de0a6afa",_x000D_
        "cmnd": "",_x000D_
        "maMoiQuanHe": "ANH_EM",_x000D_
        "maGioiTinh": "1",_x000D_
        "diaChi": "",_x000D_
        "termId": null,_x000D_
        "hinhAnh": null,_x000D_
        "maBN": "250004203",_x000D_
        "passport": null,_x000D_
        "ngaySinh": 946702800000,_x000D_
        "id": "68a3f5493c166f099e86c4f2",_x000D_
        "email": "",_x000D_
        "maBaoHiemYTe": "",_x000D_
        "soDienThoai": "40",_x000D_
        "wardname": "",_x000D_
        "requestMPI": false,_x000D_
        "noiKCBBD": null,_x000D_
        "cityname": "",_x000D_
        "mpi": null,_x000D_
        "MACSKCB": "79071",_x000D_
        "cityid": "0",_x000D_
        "macskcb": "79071",_x000D_
        "valid5Years": null,_x000D_
        "fullAddress": "",_x000D_
        "hoTen": "NGUYỄN BAO ANH",_x000D_
        "CMND": ""_x000D_
	}</v>
          </cell>
          <cell r="Q88" t="str">
            <v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8"/>
          <cell r="S88"/>
        </row>
        <row r="89">
          <cell r="B89" t="str">
            <v>danhy-backend.hoanmy.com:443/caresbook2/user/relative/list [Hồ sơ &gt; Hồ sơ người thân &gt; Chi tiết &gt; chỉnh sửa] [disable (Duplicate #15)]</v>
          </cell>
          <cell r="C89" t="str">
            <v>#103</v>
          </cell>
          <cell r="D89" t="str">
            <v>Hồ sơ &gt; Hồ sơ người thân &gt; Chi tiết &gt; chỉnh sửa</v>
          </cell>
          <cell r="E89" t="str">
            <v>disable (Duplicate #15)</v>
          </cell>
          <cell r="F89" t="str">
            <v/>
          </cell>
          <cell r="G89" t="str">
            <v>Done</v>
          </cell>
          <cell r="H89" t="str">
            <v>[0] log</v>
          </cell>
          <cell r="I89" t="str">
            <v>👈 Add log</v>
          </cell>
          <cell r="J89" t="str">
            <v>GET</v>
          </cell>
          <cell r="K89" t="str">
            <v>danhy-backend.hoanmy.com:443</v>
          </cell>
          <cell r="L89" t="str">
            <v>/caresbook2/user/relative/list</v>
          </cell>
          <cell r="M89" t="str">
            <v xml:space="preserve">GET /caresbook2/user/relative/list?ownerId=68a3e809a2bf6530de0a6afa HTTP/1.1_x000D_
content-type: application/json_x000D_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Host: danhy-backend.hoanmy.com_x000D_
Connection: keep-alive_x000D_
Accept-Encoding: gzip, deflate, br_x000D_
User-Agent: okhttp/4.9.2_x000D_
_x000D_
</v>
          </cell>
          <cell r="N89" t="str">
            <v>HTTP/1.1 200 _x000D_
Date: Tue, 19 Aug 2025 04:53:33 GMT_x000D_
Content-Type: application/json_x000D_
Connection: keep-alive_x000D_
CF-RAY: 97170c41ce1702ca-HKG_x000D_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39_x000D_
X-Kong-Proxy-Latency: 0_x000D_
Via: kong/2.8.5_x000D_
cf-cache-status: DYNAMIC_x000D_
Strict-Transport-Security: max-age=15552000; includeSubDomains; preload_x000D_
speculation-rules: "/cdn-cgi/speculation"_x000D_
Server: cloudflare_x000D_
alt-svc: h3=":443"; ma=86400_x000D_
Content-Length: 900_x000D_
_x000D_
[{"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H","ngaySinh":"946702800000","maMoiQuanHe":"ANH_EM","maGioiTinh":"1","hinhAnh":"","fullAddress":null,"maBaoHiemYTe":"","email":"","soDienThoai":"40","requestMPI":false,"mpi":null},{"id":"68a3f7be3c166f099e86c505","userId":"68a3f7bd3c166f099e86c500","hoTen":"A","ngaySinh":"1282187700859","maMoiQuanHe":"ANH_EM","maGioiTinh":"1","hinhAnh":"/share/proxy/alfresco-noauth/api/internal/shared/node/uPA7SnMEQvielRKcoKB3tA/content","fullAddress":null,"maBaoHiemYTe":"","email":"","soDienThoai":"","requestMPI":false,"mpi":null}]</v>
          </cell>
          <cell r="O89"/>
          <cell r="P89" t="str">
            <v>[{"id":"68a3e809a2bf6530de0a6b00","userId":"68a3e809a2bf6530de0a6afb","hoTen":"","ngaySinh":"0","maMoiQuanHe":"KO_XAC_DINH","maGioiTinh":null,"hinhAnh":"","fullAddress":null,"maBaoHiemYTe":"","email":null,"soDienThoai":"son.nguyen+test01@techlabcorp.com","requestMPI":false,"mpi":null},{"id":"68a3f5493c166f099e86c4f7","userId":"68a3f5493c166f099e86c4f2","hoTen":"NGUYỄN BAO ANH","ngaySinh":"946702800000","maMoiQuanHe":"ANH_EM","maGioiTinh":"1","hinhAnh":"","fullAddress":null,"maBaoHiemYTe":"","email":"","soDienThoai":"40","requestMPI":false,"mpi":null},{"id":"68a3f7be3c166f099e86c505","userId":"68a3f7bd3c166f099e86c500","hoTen":"A","ngaySinh":"1282187700859","maMoiQuanHe":"ANH_EM","maGioiTinh":"1","hinhAnh":"/share/proxy/alfresco-noauth/api/internal/shared/node/uPA7SnMEQvielRKcoKB3tA/content","fullAddress":null,"maBaoHiemYTe":"","email":"","soDienThoai":"","requestMPI":false,"mpi":null}]</v>
          </cell>
          <cell r="Q89" t="str">
            <v xml:space="preserve">______ REQUEST _______x000D_
GET Params_x000D_
1. ownerId | _x000D_
_x000D_
POST Params_x000D_
_x000D_
_x000D_
Headers_x000D_
1. content-type | 2. authorization | 3. Host | 4. Connection | 5. Accept-Encoding | 6.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89"/>
          <cell r="S89"/>
        </row>
        <row r="90">
          <cell r="B90" t="str">
            <v>danhy-backend.hoanmy.com:443/caresbook2/user/update [Hồ sơ &gt; Hồ sơ người thân &gt; Chi tiết &gt; chỉnh sửa] [disable (Duplicate #21)]</v>
          </cell>
          <cell r="C90" t="str">
            <v>#104</v>
          </cell>
          <cell r="D90" t="str">
            <v>Hồ sơ &gt; Hồ sơ người thân &gt; Chi tiết &gt; chỉnh sửa</v>
          </cell>
          <cell r="E90" t="str">
            <v>disable (Duplicate #21)</v>
          </cell>
          <cell r="F90" t="str">
            <v/>
          </cell>
          <cell r="G90" t="str">
            <v>Done</v>
          </cell>
          <cell r="H90" t="str">
            <v>[0] log</v>
          </cell>
          <cell r="I90" t="str">
            <v>👈 Add log</v>
          </cell>
          <cell r="J90" t="str">
            <v>POST</v>
          </cell>
          <cell r="K90" t="str">
            <v>danhy-backend.hoanmy.com:443</v>
          </cell>
          <cell r="L90" t="str">
            <v>/caresbook2/user/update</v>
          </cell>
          <cell r="M90" t="str">
            <v>POST /caresbook2/user/update?ownerId=68a3e809a2bf6530de0a6afa&amp;userId=68a3f5493c166f099e86c4f2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243_x000D_
Host: danhy-backend.hoanmy.com_x000D_
Connection: keep-alive_x000D_
Accept-Encoding: gzip, deflate, br_x000D_
User-Agent: okhttp/4.9.2_x000D_
_x000D_
{"ttinUser":{"hoTen":"NGUYỄN BAO ANH","ngaySinh":946702800000,"maGioiTinh":"1","cmnd":"","cityid":"0","wardid":"0","diaChi":"","maBaoHiemYTe":"","maMoiQuanHe":"ANH_EM","email":"","soDienThoai":"40","requestMPI":false,"mpi":null},"avatar":""}</v>
          </cell>
          <cell r="N90" t="str">
            <v>HTTP/1.1 200 _x000D_
Date: Tue, 19 Aug 2025 04:54:10 GMT_x000D_
Content-Type: application/json_x000D_
Connection: keep-alive_x000D_
CF-RAY: 97170d2a38e4847e-HKG_x000D_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522_x000D_
_x000D_
{"id":"68a3f5493c166f099e86c4f2","hoTen":"NGUYỄN BAO ANH","ngaySinh":946702800000,"maGioiTinh":"1","passport":null,"wardid":"0","wardname":"","cityid":"0","cityname":"","fullAddress":"","maBaoHiemYTe":"","ownerId":"68a3e809a2bf6530de0a6afa","maMoiQuanHe":"ANH_EM","soDienThoai":"40","email":"","diaChi":"","hinhAnh":null,"noiKCBBD":null,"validFrom":null,"valid5Years":null,"maBN":"250004203","privacyId":null,"termId":null,"requestMPI":false,"mpi":null,"cmnd":"","macskcb":"79071","CMND":"","MPI":null,"MACSKCB":"79071"}</v>
          </cell>
          <cell r="O90" t="str">
            <v>{_x000D_
        "avatar": "",_x000D_
        "ttinUser": {_x000D_
                "soDienThoai": "40",_x000D_
                "requestMPI": false,_x000D_
                "mpi": null,_x000D_
                "cityid": "0",_x000D_
                "wardid": "0",_x000D_
                "cmnd": "",_x000D_
                "maMoiQuanHe": "ANH_EM",_x000D_
                "maGioiTinh": "1",_x000D_
                "diaChi": "",_x000D_
                "ngaySinh": 946702800000,_x000D_
                "hoTen": "NGUYỄN BAO ANH",_x000D_
                "email": "",_x000D_
                "maBaoHiemYTe": ""_x000D_
        }_x000D_
	}</v>
          </cell>
          <cell r="P90" t="str">
            <v>{_x000D_
        "privacyId": null,_x000D_
        "MPI": null,_x000D_
        "wardid": "0",_x000D_
        "validFrom": null,_x000D_
        "ownerId": "68a3e809a2bf6530de0a6afa",_x000D_
        "cmnd": "",_x000D_
        "maMoiQuanHe": "ANH_EM",_x000D_
        "maGioiTinh": "1",_x000D_
        "diaChi": "",_x000D_
        "termId": null,_x000D_
        "hinhAnh": null,_x000D_
        "maBN": "250004203",_x000D_
        "passport": null,_x000D_
        "ngaySinh": 946702800000,_x000D_
        "id": "68a3f5493c166f099e86c4f2",_x000D_
        "email": "",_x000D_
        "maBaoHiemYTe": "",_x000D_
        "soDienThoai": "40",_x000D_
        "wardname": "",_x000D_
        "requestMPI": false,_x000D_
        "noiKCBBD": null,_x000D_
        "cityname": "",_x000D_
        "mpi": null,_x000D_
        "MACSKCB": "79071",_x000D_
        "cityid": "0",_x000D_
        "macskcb": "79071",_x000D_
        "valid5Years": null,_x000D_
        "fullAddress": "",_x000D_
        "hoTen": "NGUYỄN BAO ANH",_x000D_
        "CMND": ""_x000D_
	}</v>
          </cell>
          <cell r="Q90" t="str">
            <v xml:space="preserve">______ REQUEST _______x000D_
GET Params_x000D_
1. ownerId | 2. userId | _x000D_
_x000D_
POST Params_x000D_
JSON_x000D_
1. hoTen | 2. ngaySinh | 3. maGioiTinh | 4. cmnd | 5. cityid | 6. wardid | 7. diaChi | 8. maBaoHiemYTe | 9. maMoiQuanHe | 10. email | 11. soDienThoai | 12. requestMPI | 13. mpi | 14. avatar | _x000D_
_x000D_
Headers_x000D_
1. authorization | 2. Content-Type | 3. Content-Length | 4. Host | 5. Connection | 6. Accept-Encoding | 7. User-Agent | _x000D_
_x000D_
Cookies_x000D_
_x000D_
_x000D_
_x000D_
______ RESPONSE _______x000D_
Params_x000D_
JSON_x000D_
1. hoTen | 2. ngaySinh | 3. maGioiTinh | 4. cmnd | 5. cityid | 6. wardid | 7. diaChi | 8. maBaoHiemYTe | 9. maMoiQuanHe | 10. email | 11. soDienThoai | 12. requestMPI | 13. mpi | 14. avatar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90"/>
          <cell r="S90"/>
        </row>
        <row r="91">
          <cell r="B91" t="str">
            <v>-</v>
          </cell>
          <cell r="C91" t="str">
            <v>#106</v>
          </cell>
          <cell r="D91"/>
          <cell r="E91"/>
          <cell r="F91" t="str">
            <v/>
          </cell>
          <cell r="G91"/>
          <cell r="H91" t="str">
            <v/>
          </cell>
          <cell r="I91" t="str">
            <v/>
          </cell>
          <cell r="J91"/>
          <cell r="K91"/>
          <cell r="L91"/>
          <cell r="M91"/>
          <cell r="N91"/>
          <cell r="O91"/>
          <cell r="P91"/>
          <cell r="Q91"/>
          <cell r="R91"/>
          <cell r="S91"/>
        </row>
        <row r="92">
          <cell r="B92"/>
          <cell r="C92"/>
          <cell r="D92"/>
          <cell r="E92"/>
          <cell r="F92"/>
          <cell r="G92"/>
          <cell r="H92"/>
          <cell r="I92"/>
          <cell r="J92"/>
          <cell r="K92"/>
          <cell r="L92"/>
          <cell r="M92"/>
          <cell r="N92"/>
          <cell r="O92"/>
          <cell r="P92"/>
          <cell r="Q92"/>
          <cell r="R92"/>
          <cell r="S92"/>
        </row>
        <row r="93">
          <cell r="B93" t="str">
            <v xml:space="preserve"> [Group: Đăng nhập và bảo mật &gt; Xác thực hồ sơ y tế bằng sinh trắc học] [Đăng nhập và bảo mật &gt; Xác thực hồ sơ y tế bằng sinh trắc học]</v>
          </cell>
          <cell r="C93" t="str">
            <v>#80</v>
          </cell>
          <cell r="D93" t="str">
            <v>Group: Đăng nhập và bảo mật &gt; Xác thực hồ sơ y tế bằng sinh trắc học</v>
          </cell>
          <cell r="E93" t="str">
            <v>Đăng nhập và bảo mật &gt; Xác thực hồ sơ y tế bằng sinh trắc học</v>
          </cell>
          <cell r="F93" t="str">
            <v/>
          </cell>
          <cell r="G93"/>
          <cell r="H93" t="str">
            <v>[0] log</v>
          </cell>
          <cell r="I93" t="str">
            <v>👈 Add log</v>
          </cell>
          <cell r="J93"/>
          <cell r="K93"/>
          <cell r="L93"/>
          <cell r="M93"/>
          <cell r="N93"/>
          <cell r="O93"/>
          <cell r="P93"/>
          <cell r="Q93"/>
          <cell r="R93"/>
          <cell r="S93"/>
        </row>
        <row r="94">
          <cell r="B94" t="str">
            <v>danhy-backend.hoanmy.com:443 /caresbook2/biometric/new  [Đăng nhập và bảo mật &gt; Xác thực hồ sơ y tế bằng sinh trắc học] [enable / disable (Duplicate #45)]</v>
          </cell>
          <cell r="C94" t="str">
            <v>#81</v>
          </cell>
          <cell r="D94" t="str">
            <v>Đăng nhập và bảo mật &gt; Xác thực hồ sơ y tế bằng sinh trắc học</v>
          </cell>
          <cell r="E94" t="str">
            <v>enable / disable (Duplicate #45)</v>
          </cell>
          <cell r="F94" t="str">
            <v/>
          </cell>
          <cell r="G94" t="str">
            <v>Done</v>
          </cell>
          <cell r="H94" t="str">
            <v>[0] log</v>
          </cell>
          <cell r="I94" t="str">
            <v>👈 Add log</v>
          </cell>
          <cell r="J94" t="str">
            <v xml:space="preserve">POST </v>
          </cell>
          <cell r="K94" t="str">
            <v xml:space="preserve">danhy-backend.hoanmy.com:443 </v>
          </cell>
          <cell r="L94" t="str">
            <v xml:space="preserve">/caresbook2/biometric/new </v>
          </cell>
          <cell r="M94" t="str">
            <v xml:space="preserve">POST /caresbook2/biometric/new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532_x000D_
Connection: Keep-Alive_x000D_
Accept-Encoding: gzip, deflate, br_x000D_
User-Agent: okhttp/4.9.2_x000D_
_x000D_
{"ownerId":"6895a3abd65841414b714eba","status":null,"examAuthStt":true,"publicKey":"MIIBIjANBgkqhkiG9w0BAQEFAAOCAQ8AMIIBCgKCAQEApo/GMFhAH+GhRR1B71e47J8aFr/ISKgSQwS+KtfhdHtNhl9qGnJieIgcIyGPsUjW8YEiVQ30x3aOssx/xauFm1kgNdq61B13CFeFEm58OzkUfDCPRjCxpBOuTZCRU5tWpahO/yhvUiFGSvngmNbq40K3c/yZKTB3C585b2KNsvioQ71TU0aJrruVAtksZriNgj/fWu5mtujDSkJx6T1Voh8QXmiPN6GLycQhjsFuCUbXjxeD10Bk86jmORCexLmF6viszqKxDN0Wncy4Ud/8ixBapjK4N9kcS7n9Hi9L881NohOlUaujYEWHw/JznGeZrhlp58sZm5UIo0VPNLtlPQIDAQAB","deviceId":"ff114faaf80a4878","username":"0123456789"} </v>
          </cell>
          <cell r="N94" t="str">
            <v xml:space="preserve">HTTP/2 200 OK_x000D_
Date: Mon, 18 Aug 2025 11:38:13 GMT_x000D_
Content-Type: application/json_x000D_
Cf-Ray: 97111faa583109e0-HKG_x000D_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7_x000D_
X-Kong-Proxy-Latency: 1_x000D_
Via: kong/2.8.5_x000D_
Cf-Cache-Status: DYNAMIC_x000D_
Strict-Transport-Security: max-age=15552000; includeSubDomains; preload_x000D_
Server: cloudflare_x000D_
Alt-Svc: h3=":443"; ma=86400_x000D_
_x000D_
true </v>
          </cell>
          <cell r="O94" t="str">
            <v xml:space="preserve">{_x000D_
    "deviceId": "ff114faaf80a4878", _x000D_
    "examAuthStt": true, _x000D_
    "ownerId": "6895a3abd65841414b714eba", _x000D_
    "publicKey": "MIIBIjANBgkqhkiG9w0BAQEFAAOCAQ8AMIIBCgKCAQEApo/GMFhAH+GhRR1B71e47J8aFr/ISKgSQwS+KtfhdHtNhl9qGnJieIgcIyGPsUjW8YEiVQ30x3aOssx/xauFm1kgNdq61B13CFeFEm58OzkUfDCPRjCxpBOuTZCRU5tWpahO/yhvUiFGSvngmNbq40K3c/yZKTB3C585b2KNsvioQ71TU0aJrruVAtksZriNgj/fWu5mtujDSkJx6T1Voh8QXmiPN6GLycQhjsFuCUbXjxeD10Bk86jmORCexLmF6viszqKxDN0Wncy4Ud/8ixBapjK4N9kcS7n9Hi9L881NohOlUaujYEWHw/JznGeZrhlp58sZm5UIo0VPNLtlPQIDAQAB", _x000D_
    "status": null, _x000D_
    "username": "0123456789"_x000D_
} </v>
          </cell>
          <cell r="P94" t="str">
            <v xml:space="preserve">true </v>
          </cell>
          <cell r="Q94" t="str">
            <v xml:space="preserve">______ REQUEST _______x000D_
GET Params_x000D_
_x000D_
_x000D_
POST Params_x000D_
JSON_x000D_
1. examAuthStt | 2. publicKey | 3. ownerId | 4. deviceId | 5. status | 6. username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94"/>
          <cell r="S94"/>
        </row>
        <row r="95">
          <cell r="B95" t="str">
            <v>-</v>
          </cell>
          <cell r="C95" t="str">
            <v>#82</v>
          </cell>
          <cell r="D95"/>
          <cell r="E95"/>
          <cell r="F95" t="str">
            <v/>
          </cell>
          <cell r="G95"/>
          <cell r="H95" t="str">
            <v/>
          </cell>
          <cell r="I95" t="str">
            <v/>
          </cell>
          <cell r="J95"/>
          <cell r="K95"/>
          <cell r="L95"/>
          <cell r="M95"/>
          <cell r="N95"/>
          <cell r="O95"/>
          <cell r="P95"/>
          <cell r="Q95"/>
          <cell r="R95"/>
          <cell r="S95"/>
        </row>
        <row r="96">
          <cell r="B96" t="str">
            <v xml:space="preserve"> [Group: Đăng nhập và bảo mật &gt; Xác thực hồ sơ y tế bằng mật mã] [Đăng nhập và bảo mật &gt; Xác thực hồ sơ y tế bằng mật mã]</v>
          </cell>
          <cell r="C96" t="str">
            <v>#83</v>
          </cell>
          <cell r="D96" t="str">
            <v>Group: Đăng nhập và bảo mật &gt; Xác thực hồ sơ y tế bằng mật mã</v>
          </cell>
          <cell r="E96" t="str">
            <v>Đăng nhập và bảo mật &gt; Xác thực hồ sơ y tế bằng mật mã</v>
          </cell>
          <cell r="F96" t="str">
            <v/>
          </cell>
          <cell r="G96"/>
          <cell r="H96" t="str">
            <v>[1] log</v>
          </cell>
          <cell r="I96" t="str">
            <v/>
          </cell>
          <cell r="J96"/>
          <cell r="K96"/>
          <cell r="L96"/>
          <cell r="M96"/>
          <cell r="N96"/>
          <cell r="O96"/>
          <cell r="P96"/>
          <cell r="Q96"/>
          <cell r="R96"/>
          <cell r="S96"/>
        </row>
        <row r="97">
          <cell r="B97" t="str">
            <v>danhy-backend.hoanmy.com:443 /caresbook2/pin-code/get?userId=6895a3abd65841414b714eba  [Đăng nhập và bảo mật &gt; Xác thực hồ sơ y tế bằng mật mã] [get]</v>
          </cell>
          <cell r="C97" t="str">
            <v>#84</v>
          </cell>
          <cell r="D97" t="str">
            <v>Đăng nhập và bảo mật &gt; Xác thực hồ sơ y tế bằng mật mã</v>
          </cell>
          <cell r="E97" t="str">
            <v>get</v>
          </cell>
          <cell r="F97" t="str">
            <v/>
          </cell>
          <cell r="G97" t="str">
            <v>Done</v>
          </cell>
          <cell r="H97" t="str">
            <v>[3] log</v>
          </cell>
          <cell r="I97" t="str">
            <v/>
          </cell>
          <cell r="J97" t="str">
            <v xml:space="preserve">GET </v>
          </cell>
          <cell r="K97" t="str">
            <v xml:space="preserve">danhy-backend.hoanmy.com:443 </v>
          </cell>
          <cell r="L97" t="str">
            <v xml:space="preserve">/caresbook2/pin-code/get?userId=6895a3abd65841414b714eba </v>
          </cell>
          <cell r="M97" t="str">
            <v xml:space="preserve">GET /caresbook2/pin-code/get?userId=6895a3abd65841414b714eba HTTP/2_x000D_
Host: danhy-backend.hoanmy.com_x000D_
Content-Type: application/json_x000D_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Connection: Keep-Alive_x000D_
Accept-Encoding: gzip, deflate, br_x000D_
User-Agent: okhttp/4.9.2_x000D_
_x000D_
 </v>
          </cell>
          <cell r="N97" t="str">
            <v xml:space="preserve">HTTP/2 200 OK_x000D_
Date: Mon, 18 Aug 2025 11:39:40 GMT_x000D_
Content-Type: application/json_x000D_
Cf-Ray: 971121caffbc26d1-HKG_x000D_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8_x000D_
X-Kong-Proxy-Latency: 0_x000D_
Via: kong/2.8.5_x000D_
Cf-Cache-Status: DYNAMIC_x000D_
Strict-Transport-Security: max-age=15552000; includeSubDomains; preload_x000D_
Speculation-Rules: "/cdn-cgi/speculation"_x000D_
Server: cloudflare_x000D_
Alt-Svc: h3=":443"; ma=86400_x000D_
_x000D_
{"userId":"6895a3abd65841414b714eba","status":true,"createdDate":1755517167868,"updatedDate":1755517167868} </v>
          </cell>
          <cell r="O97" t="str">
            <v xml:space="preserve"> </v>
          </cell>
          <cell r="P97" t="str">
            <v xml:space="preserve">{_x000D_
    "createdDate": 1755517167868, _x000D_
    "status": true, _x000D_
    "updatedDate": 1755517167868, _x000D_
    "userId": "6895a3abd65841414b714eba"_x000D_
} </v>
          </cell>
          <cell r="Q97" t="str">
            <v xml:space="preserve">______ REQUEST _______x000D_
GET Params_x000D_
1. userId | _x000D_
_x000D_
POST Params_x000D_
1.  | _x000D_
_x000D_
Headers_x000D_
1. Host | 2. Content-Type | 3. Authorization | 4. Connection | 5. Accept-Encoding | 6. User-Agent | _x000D_
_x000D_
Cookies_x000D_
_x000D_
_x000D_
_x000D_
______ RESPONSE _______x000D_
Params_x000D_
JSON_x000D_
1. updatedDate | 2. userId | 3. createdDate | 4.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97"/>
          <cell r="S97"/>
        </row>
        <row r="98">
          <cell r="B98" t="str">
            <v>danhy-backend.hoanmy.com:443 /caresbook2/pin-code/new  [Đăng nhập và bảo mật &gt; Xác thực hồ sơ y tế bằng mật mã] [enable]</v>
          </cell>
          <cell r="C98" t="str">
            <v>#85</v>
          </cell>
          <cell r="D98" t="str">
            <v>Đăng nhập và bảo mật &gt; Xác thực hồ sơ y tế bằng mật mã</v>
          </cell>
          <cell r="E98" t="str">
            <v>enable</v>
          </cell>
          <cell r="F98" t="str">
            <v/>
          </cell>
          <cell r="G98" t="str">
            <v>Done</v>
          </cell>
          <cell r="H98" t="str">
            <v>[4] log</v>
          </cell>
          <cell r="I98" t="str">
            <v/>
          </cell>
          <cell r="J98" t="str">
            <v xml:space="preserve">POST </v>
          </cell>
          <cell r="K98" t="str">
            <v xml:space="preserve">danhy-backend.hoanmy.com:443 </v>
          </cell>
          <cell r="L98" t="str">
            <v xml:space="preserve">/caresbook2/pin-code/new </v>
          </cell>
          <cell r="M98" t="str">
            <v xml:space="preserve">POST /caresbook2/pin-code/new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51_x000D_
Connection: Keep-Alive_x000D_
Accept-Encoding: gzip, deflate, br_x000D_
User-Agent: okhttp/4.9.2_x000D_
_x000D_
{"userId":"6895a3abd65841414b714eba","code":"1111"} </v>
          </cell>
          <cell r="N98" t="str">
            <v xml:space="preserve">HTTP/2 201 Created_x000D_
Date: Mon, 18 Aug 2025 11:39:27 GMT_x000D_
Content-Type: application/json_x000D_
Cf-Ray: 9711217a4d6626d1-HKG_x000D_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106_x000D_
X-Kong-Proxy-Latency: 0_x000D_
Via: kong/2.8.5_x000D_
Cf-Cache-Status: DYNAMIC_x000D_
Strict-Transport-Security: max-age=15552000; includeSubDomains; preload_x000D_
Server: cloudflare_x000D_
Alt-Svc: h3=":443"; ma=86400_x000D_
_x000D_
{"userId":"6895a3abd65841414b714eba","status":true,"createdDate":1755517167868,"updatedDate":1755517167868} </v>
          </cell>
          <cell r="O98" t="str">
            <v xml:space="preserve">{_x000D_
    "code": "1111", _x000D_
    "userId": "6895a3abd65841414b714eba"_x000D_
} </v>
          </cell>
          <cell r="P98" t="str">
            <v xml:space="preserve">{_x000D_
    "createdDate": 1755517167868, _x000D_
    "status": true, _x000D_
    "updatedDate": 1755517167868, _x000D_
    "userId": "6895a3abd65841414b714eba"_x000D_
} </v>
          </cell>
          <cell r="Q98" t="str">
            <v xml:space="preserve">______ REQUEST _______x000D_
GET Params_x000D_
_x000D_
_x000D_
POST Params_x000D_
JSON_x000D_
1. code | 2. userId | _x000D_
_x000D_
Headers_x000D_
1. Host | 2. Authorization | 3. Content-Type | 4. Content-Length | 5. Connection | 6. Accept-Encoding | 7. User-Agent | _x000D_
_x000D_
Cookies_x000D_
_x000D_
_x000D_
_x000D_
______ RESPONSE _______x000D_
Params_x000D_
JSON_x000D_
1. updatedDate | 2. userId | 3. createdDate | 4. status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98"/>
          <cell r="S98"/>
        </row>
        <row r="99">
          <cell r="B99" t="str">
            <v>danhy-backend.hoanmy.com:443 /caresbook2/pin-code/delete  [Đăng nhập và bảo mật &gt; Xác thực hồ sơ y tế bằng mật mã] [disable]</v>
          </cell>
          <cell r="C99" t="str">
            <v>#86</v>
          </cell>
          <cell r="D99" t="str">
            <v>Đăng nhập và bảo mật &gt; Xác thực hồ sơ y tế bằng mật mã</v>
          </cell>
          <cell r="E99" t="str">
            <v>disable</v>
          </cell>
          <cell r="F99" t="str">
            <v/>
          </cell>
          <cell r="G99" t="str">
            <v>Done</v>
          </cell>
          <cell r="H99" t="str">
            <v>[5] log</v>
          </cell>
          <cell r="I99" t="str">
            <v/>
          </cell>
          <cell r="J99" t="str">
            <v xml:space="preserve">POST </v>
          </cell>
          <cell r="K99" t="str">
            <v xml:space="preserve">danhy-backend.hoanmy.com:443 </v>
          </cell>
          <cell r="L99" t="str">
            <v xml:space="preserve">/caresbook2/pin-code/delete </v>
          </cell>
          <cell r="M99" t="str">
            <v xml:space="preserve">POST /caresbook2/pin-code/delete HTTP/2_x000D_
Host: danhy-backend.hoanmy.com_x000D_
Authorization: Bearer eyJhbGciOiJSUzI1NiIsInR5cCIgOiAiSldUIiwia2lkIiA6ICJiNmpqMHBaUGRCdF8xWmJ5YlRYUWgtVFlCczgwYmxjcHc1QURqMmZYeWdZIn0.eyJleHAiOjE3NTU1NTExMDYsImlhdCI6MTc1NTUxNTEwNiwianRpIjoib25ydHJvOjVhNjgzMjNmLWYyOTYtNDA3Ny1iNTA1LWE4MGRjNzBhZWVmZiIsImlzcyI6Imh0dHBzOi8vZGFuaHktYmFja2VuZC5ob2FubXkuY29tL2tleWNsb2FrL3JlYWxtcy9tb2JpbGUiLCJhdWQiOiJhY2NvdW50Iiwic3ViIjoiY2M4MTRkNDItNTcwMS00MjViLWI1OTQtMTQ1NzQ4MGE1ZjkyIiwidHlwIjoiQmVhcmVyIiwiYXpwIjoiY2FyZWJvb2t2Mi1tYW5hZ2VtZW50Iiwic2lkIjoiMDdjMGI0ZjgtYTU2Ni00ZmU4LWIzNTEtZGY3NzY4OWE5MDM5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lqfjUa4mssj0IAcYPwkLdw3quFIPmKlP_RAXxznJKg_gz1X13gV7WlUzTtyEA_2QP8VhzQCouPTlzXG92BHK1WmGPVS5VexOrNK2reaeh8lhnt1woxDTT_rmtul1rtst5vYxs8XQjjsNgKBBCRsyS_J2D1gJ8IvS-0flXT5HROI3HDSaY0gsZp-lRfTcj-y85aXqIVBx7oY8Mg3rI4YeJqcljwuZ4KKOmxj-lg_0QsY3-uqIfXMF-nhxwxPCawnb0GXKQV79dEfK80OuGuXy5ZeIsHc4yvkJYWEa5VpqbyTi468Np5Od1j791IQ9V0bJH34PXtpKyt34ytUyqkc5LQ_x000D_
Content-Type: application/json_x000D_
Content-Length: 51_x000D_
Connection: Keep-Alive_x000D_
Accept-Encoding: gzip, deflate, br_x000D_
User-Agent: okhttp/4.9.2_x000D_
_x000D_
{"userId":"6895a3abd65841414b714eba","code":"1111"} </v>
          </cell>
          <cell r="N99" t="str">
            <v xml:space="preserve">HTTP/2 200 OK_x000D_
Date: Mon, 18 Aug 2025 11:39:15 GMT_x000D_
Content-Type: application/json_x000D_
Cf-Ray: 9711212c2bec26d1-HKG_x000D_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102_x000D_
X-Kong-Proxy-Latency: 0_x000D_
Via: kong/2.8.5_x000D_
Cf-Cache-Status: DYNAMIC_x000D_
Strict-Transport-Security: max-age=15552000; includeSubDomains; preload_x000D_
Server: cloudflare_x000D_
Alt-Svc: h3=":443"; ma=86400_x000D_
_x000D_
true </v>
          </cell>
          <cell r="O99" t="str">
            <v xml:space="preserve">{_x000D_
    "code": "1111", _x000D_
    "userId": "6895a3abd65841414b714eba"_x000D_
} </v>
          </cell>
          <cell r="P99" t="str">
            <v xml:space="preserve">true </v>
          </cell>
          <cell r="Q99" t="str">
            <v xml:space="preserve">______ REQUEST _______x000D_
GET Params_x000D_
_x000D_
_x000D_
POST Params_x000D_
JSON_x000D_
1. code | 2. userId | _x000D_
_x000D_
Headers_x000D_
1. Host | 2. Authorization | 3. Content-Type | 4. Content-Length | 5. Connection | 6. Accept-Encoding | 7.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99"/>
          <cell r="S99"/>
        </row>
        <row r="100">
          <cell r="B100" t="str">
            <v>danhy-backend.hoanmy.com:443 /caresbook2/pin-code/check  [Hồ sơ &gt; {Thông tin} &gt; Xác thực để tiếp tục] [check]</v>
          </cell>
          <cell r="C100" t="str">
            <v>#87</v>
          </cell>
          <cell r="D100" t="str">
            <v>Hồ sơ &gt; {Thông tin} &gt; Xác thực để tiếp tục</v>
          </cell>
          <cell r="E100" t="str">
            <v>check</v>
          </cell>
          <cell r="F100" t="str">
            <v/>
          </cell>
          <cell r="G100" t="str">
            <v>Done</v>
          </cell>
          <cell r="H100" t="str">
            <v>[6] log</v>
          </cell>
          <cell r="I100" t="str">
            <v/>
          </cell>
          <cell r="J100" t="str">
            <v xml:space="preserve">POST </v>
          </cell>
          <cell r="K100" t="str">
            <v xml:space="preserve">danhy-backend.hoanmy.com:443 </v>
          </cell>
          <cell r="L100" t="str">
            <v xml:space="preserve">/caresbook2/pin-code/check </v>
          </cell>
          <cell r="M100" t="str">
            <v xml:space="preserve">POST /caresbook2/pin-code/check HTTP/2_x000D_
Host: danhy-backend.hoanmy.com_x000D_
Authorization: Bearer eyJhbGciOiJSUzI1NiIsInR5cCIgOiAiSldUIiwia2lkIiA6ICJiNmpqMHBaUGRCdF8xWmJ5YlRYUWgtVFlCczgwYmxjcHc1QURqMmZYeWdZIn0.eyJleHAiOjE3NTU3MDE2OTAsImlhdCI6MTc1NTY2NTY5MCwianRpIjoib25ydHJvOjU0MmJkZmE5LTcwOGEtNDE0Zi04ZGIxLTMzMGU4MjFmMjcyYiIsImlzcyI6Imh0dHBzOi8vZGFuaHktYmFja2VuZC5ob2FubXkuY29tL2tleWNsb2FrL3JlYWxtcy9tb2JpbGUiLCJhdWQiOiJhY2NvdW50Iiwic3ViIjoiZDBkYjRhYjQtZDdiZC00MTNlLTk0YjgtZWU4ZjdmMTI1OTRmIiwidHlwIjoiQmVhcmVyIiwiYXpwIjoiY2FyZWJvb2t2Mi1tYW5hZ2VtZW50Iiwic2lkIjoiM2Y4MTJjN2ItZDQ4ZC00YzBhLWI2M2MtNzI2YTA3NTA3MDJj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c3In0.biaWje74zAVcsLQ9TsbiGoxfjjvkQMlP3fTt_21C4SIM4eYAUp4MfSHs8XMuP3OInXucjJeVKfzFcKYW13fs6BzuE8AINMRSyFnHOqQNmVjDaz6QxSewPEyyqvPDOIRPdXMBeUGpYGChH3g262DaCU0ZDKFMZig2mYeD-xMm2URMUed43sUXHI3HcMM-NpppI925yu3r4jFJ00z8dz78bp_S24p45IJDHwCOQFCPd3HZ3oE29oAUqWE0kIUF57STAGQ6sdSMq4SMGUsQ2KwPlTMIXPgXZy5rTMnE9hSVaTNq_B65vNVh-A4q5wK9AW6_mPdTT4VYATAEjB7egTMqfg_x000D_
Content-Type: application/json_x000D_
Content-Length: 51_x000D_
Accept-Encoding: gzip, deflate, br_x000D_
User-Agent: okhttp/4.9.2_x000D_
_x000D_
{"userId":"689c34a3e1388140fef4cd0c","code":"1111"} </v>
          </cell>
          <cell r="N100" t="str">
            <v xml:space="preserve">HTTP/2 200 OK_x000D_
Date: Wed, 20 Aug 2025 06:20:57 GMT_x000D_
Content-Type: application/json_x000D_
Cf-Ray: 971fc9abae6185da-HKG_x000D_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101_x000D_
X-Kong-Proxy-Latency: 0_x000D_
Via: kong/2.8.5_x000D_
Cf-Cache-Status: DYNAMIC_x000D_
Strict-Transport-Security: max-age=15552000; includeSubDomains; preload_x000D_
Server: cloudflare_x000D_
Alt-Svc: h3=":443"; ma=86400_x000D_
_x000D_
true </v>
          </cell>
          <cell r="O100" t="str">
            <v xml:space="preserve">{_x000D_
    "code": "1111", _x000D_
    "userId": "689c34a3e1388140fef4cd0c"_x000D_
} </v>
          </cell>
          <cell r="P100" t="str">
            <v xml:space="preserve">true </v>
          </cell>
          <cell r="Q100" t="str">
            <v xml:space="preserve">______ REQUEST _______x000D_
GET Params_x000D_
_x000D_
_x000D_
POST Params_x000D_
JSON_x000D_
1. code | 2. userId | _x000D_
_x000D_
Headers_x000D_
1. Host | 2. Authorization | 3. Content-Type | 4. Content-Length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00"/>
          <cell r="S100"/>
        </row>
        <row r="101">
          <cell r="B101" t="str">
            <v xml:space="preserve"> [Group: Đăng xuất] [Đăng xuất]</v>
          </cell>
          <cell r="C101" t="str">
            <v>#88</v>
          </cell>
          <cell r="D101" t="str">
            <v>Group: Đăng xuất</v>
          </cell>
          <cell r="E101" t="str">
            <v>Đăng xuất</v>
          </cell>
          <cell r="F101" t="str">
            <v/>
          </cell>
          <cell r="G101"/>
          <cell r="H101" t="str">
            <v>[1] log</v>
          </cell>
          <cell r="I101" t="str">
            <v/>
          </cell>
          <cell r="J101"/>
          <cell r="K101"/>
          <cell r="L101"/>
          <cell r="M101"/>
          <cell r="N101"/>
          <cell r="O101"/>
          <cell r="P101"/>
          <cell r="Q101"/>
          <cell r="R101"/>
          <cell r="S101"/>
        </row>
        <row r="102">
          <cell r="B102" t="str">
            <v>danhy-backend.hoanmy.com:443 /caresbook2/fcm/token/delete  [Đăng xuẩt] [remove fcm token]</v>
          </cell>
          <cell r="C102" t="str">
            <v>#89</v>
          </cell>
          <cell r="D102" t="str">
            <v>Đăng xuẩt</v>
          </cell>
          <cell r="E102" t="str">
            <v>remove fcm token</v>
          </cell>
          <cell r="F102" t="str">
            <v/>
          </cell>
          <cell r="G102" t="str">
            <v>Done</v>
          </cell>
          <cell r="H102" t="str">
            <v>[3] log</v>
          </cell>
          <cell r="I102" t="str">
            <v/>
          </cell>
          <cell r="J102" t="str">
            <v xml:space="preserve">POST </v>
          </cell>
          <cell r="K102" t="str">
            <v xml:space="preserve">danhy-backend.hoanmy.com:443 </v>
          </cell>
          <cell r="L102" t="str">
            <v xml:space="preserve">/caresbook2/fcm/token/delete </v>
          </cell>
          <cell r="M102" t="str">
            <v xml:space="preserve">POST /caresbook2/fcm/token/delete HTTP/2_x000D_
Host: danhy-backend.hoanmy.com_x000D_
Authorization: Bearer eyJhbGciOiJSUzI1NiIsInR5cCIgOiAiSldUIiwia2lkIiA6ICJiNmpqMHBaUGRCdF8xWmJ5YlRYUWgtVFlCczgwYmxjcHc1QURqMmZYeWdZIn0.eyJleHAiOjE3NTU2MTU3OTksImlhdCI6MTc1NTU3OTc5OSwianRpIjoib25ydHJvOmRjYjA4M2UxLTFjYzctNDhjOC1iMTA5LWRiZDIxMjcxODZkNyIsImlzcyI6Imh0dHBzOi8vZGFuaHktYmFja2VuZC5ob2FubXkuY29tL2tleWNsb2FrL3JlYWxtcy9tb2JpbGUiLCJhdWQiOiJhY2NvdW50Iiwic3ViIjoiY2M4MTRkNDItNTcwMS00MjViLWI1OTQtMTQ1NzQ4MGE1ZjkyIiwidHlwIjoiQmVhcmVyIiwiYXpwIjoiY2FyZWJvb2t2Mi1tYW5hZ2VtZW50Iiwic2lkIjoiNGExYmU4ZGEtNzRkZi00YWQ4LWFlZWMtNDY4YmM0ZGU0ODky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BoIc4LKibNIgIlDcIlfjIucVw6UaukbhI6e6CmrSJ7dsZVeNARV3-OqJ29MnHNvFDmMDU3gTXoiHCo0RnucsdtUCn4MxWI43dKZAu_lGgct2iwGtZizM3gN3NXMxq0Jb3Pv22JHMJjpJlr-bWQswz-a1TnD5-b6PTk0Lp3JKNIeN4GSZKZfmdLAE_8YpenW5UrffLxMhLviuNuj9GH0tJBXNwgLr-z5b99QhCACOhPcZUbl2tHYcM4Ugb-Nnck4kEBIMXeFb6r6Wl2gAYhUVbbueZULqv_9jIvxvmLpxFrq5PSET2uzrppM5hYw46hs-7COb5ZEHNMssAQHnyEPRw_x000D_
Content-Type: application/json_x000D_
Content-Length: 191_x000D_
Connection: Keep-Alive_x000D_
Accept-Encoding: gzip, deflate, br_x000D_
User-Agent: okhttp/4.9.2_x000D_
_x000D_
{"token":"foBu3edATgC7uHk2zks2yg:APA91bFgMyvbgNmtNzMN18y9qHxx0Sm4GZLOiVIyz3zbTdwUPYYhOA7cZPk2yogL7A8_dBWbCIrhVijyfGJw8sPeMKt2nEGFY_7HsZnMXfx0VV9itRxfasU","ownerId":"6895a3abd65841414b714eba"} </v>
          </cell>
          <cell r="N102" t="str">
            <v xml:space="preserve">HTTP/2 200 OK_x000D_
Date: Tue, 19 Aug 2025 07:06:38 GMT_x000D_
Content-Type: application/json_x000D_
Cf-Ray: 9717cf35dd83b41b-HKG_x000D_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169_x000D_
X-Kong-Proxy-Latency: 0_x000D_
Via: kong/2.8.5_x000D_
Cf-Cache-Status: DYNAMIC_x000D_
Strict-Transport-Security: max-age=15552000; includeSubDomains; preload_x000D_
Server: cloudflare_x000D_
Alt-Svc: h3=":443"; ma=86400_x000D_
_x000D_
{"result":0,"message":"Thành công","data":true} </v>
          </cell>
          <cell r="O102" t="str">
            <v xml:space="preserve">{_x000D_
    "ownerId": "6895a3abd65841414b714eba", _x000D_
    "token": "foBu3edATgC7uHk2zks2yg:APA91bFgMyvbgNmtNzMN18y9qHxx0Sm4GZLOiVIyz3zbTdwUPYYhOA7cZPk2yogL7A8_dBWbCIrhVijyfGJw8sPeMKt2nEGFY_7HsZnMXfx0VV9itRxfasU"_x000D_
} </v>
          </cell>
          <cell r="P102" t="str">
            <v xml:space="preserve">{_x000D_
    "data": true, _x000D_
    "message": "Thành công", _x000D_
    "result": 0_x000D_
} </v>
          </cell>
          <cell r="Q102" t="str">
            <v xml:space="preserve">______ REQUEST _______x000D_
GET Params_x000D_
_x000D_
_x000D_
POST Params_x000D_
JSON_x000D_
1. ownerId | 2. token | _x000D_
_x000D_
Headers_x000D_
1. Host | 2. Authorization | 3. Content-Type | 4. Content-Length | 5. Connection | 6. Accept-Encoding | 7. User-Agent | _x000D_
_x000D_
Cookies_x000D_
_x000D_
_x000D_
_x000D_
______ RESPONSE _______x000D_
Params_x000D_
JSON_x000D_
1. data | 2. message | 3. result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02"/>
          <cell r="S102"/>
        </row>
        <row r="103">
          <cell r="B103" t="str">
            <v>-</v>
          </cell>
          <cell r="C103" t="str">
            <v>#90</v>
          </cell>
          <cell r="D103"/>
          <cell r="E103"/>
          <cell r="F103" t="str">
            <v/>
          </cell>
          <cell r="G103"/>
          <cell r="H103" t="str">
            <v/>
          </cell>
          <cell r="I103" t="str">
            <v/>
          </cell>
          <cell r="J103"/>
          <cell r="K103"/>
          <cell r="L103"/>
          <cell r="M103"/>
          <cell r="N103"/>
          <cell r="O103"/>
          <cell r="P103"/>
          <cell r="Q103"/>
          <cell r="R103"/>
          <cell r="S103"/>
        </row>
        <row r="104">
          <cell r="B104" t="str">
            <v>-</v>
          </cell>
          <cell r="C104" t="str">
            <v>#91</v>
          </cell>
          <cell r="D104"/>
          <cell r="E104"/>
          <cell r="F104" t="str">
            <v/>
          </cell>
          <cell r="G104"/>
          <cell r="H104" t="str">
            <v/>
          </cell>
          <cell r="I104" t="str">
            <v/>
          </cell>
          <cell r="J104"/>
          <cell r="K104"/>
          <cell r="L104"/>
          <cell r="M104"/>
          <cell r="N104"/>
          <cell r="O104"/>
          <cell r="P104"/>
          <cell r="Q104"/>
          <cell r="R104"/>
          <cell r="S104"/>
        </row>
        <row r="105">
          <cell r="B105" t="str">
            <v>-</v>
          </cell>
          <cell r="C105" t="str">
            <v>#92</v>
          </cell>
          <cell r="D105"/>
          <cell r="E105"/>
          <cell r="F105" t="str">
            <v/>
          </cell>
          <cell r="G105"/>
          <cell r="H105" t="str">
            <v/>
          </cell>
          <cell r="I105" t="str">
            <v/>
          </cell>
          <cell r="J105"/>
          <cell r="K105"/>
          <cell r="L105"/>
          <cell r="M105"/>
          <cell r="N105"/>
          <cell r="O105"/>
          <cell r="P105"/>
          <cell r="Q105"/>
          <cell r="R105"/>
          <cell r="S105"/>
        </row>
        <row r="106">
          <cell r="B106" t="str">
            <v xml:space="preserve"> [Group: Xem lịch sử khám chữa bệnh] [Xem lịch sử khám chữa bệnh]</v>
          </cell>
          <cell r="C106" t="str">
            <v>#83</v>
          </cell>
          <cell r="D106" t="str">
            <v>Group: Xem lịch sử khám chữa bệnh</v>
          </cell>
          <cell r="E106" t="str">
            <v>Xem lịch sử khám chữa bệnh</v>
          </cell>
          <cell r="F106" t="str">
            <v/>
          </cell>
          <cell r="G106"/>
          <cell r="H106" t="str">
            <v>[0] log</v>
          </cell>
          <cell r="I106" t="str">
            <v>👈 Add log</v>
          </cell>
          <cell r="J106"/>
          <cell r="K106"/>
          <cell r="L106"/>
          <cell r="M106"/>
          <cell r="N106"/>
          <cell r="O106"/>
          <cell r="P106"/>
          <cell r="Q106"/>
          <cell r="R106"/>
          <cell r="S106"/>
        </row>
        <row r="107">
          <cell r="B107" t="str">
            <v>danhy-backend.hoanmy.com:443/forhis/hskcb/caresbook/getExaminations [Kết quả khám bệnh] [getExaminations
(Duplicate #38)]</v>
          </cell>
          <cell r="C107" t="str">
            <v>#93</v>
          </cell>
          <cell r="D107" t="str">
            <v>Kết quả khám bệnh</v>
          </cell>
          <cell r="E107" t="str">
            <v>getExaminations
(Duplicate #38)</v>
          </cell>
          <cell r="F107" t="str">
            <v/>
          </cell>
          <cell r="G107" t="str">
            <v>Done with Notes</v>
          </cell>
          <cell r="H107" t="str">
            <v>[0] log</v>
          </cell>
          <cell r="I107" t="str">
            <v>👈 Add log</v>
          </cell>
          <cell r="J107" t="str">
            <v>POST</v>
          </cell>
          <cell r="K107" t="str">
            <v>danhy-backend.hoanmy.com:443</v>
          </cell>
          <cell r="L107" t="str">
            <v>/forhis/hskcb/caresbook/getExaminations</v>
          </cell>
          <cell r="M107" t="str">
            <v>POST /forhis/hskcb/caresbook/getExaminations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165_x000D_
Host: danhy-backend.hoanmy.com_x000D_
Connection: keep-alive_x000D_
Accept-Encoding: gzip, deflate, br_x000D_
User-Agent: okhttp/4.9.2_x000D_
_x000D_
{_x000D_
  "maCSKCB": "79071",_x000D_
  "mpi": "250004203",_x000D_
  "pageSize": 10,_x000D_
  "page": 0,_x000D_
  "searchKey": "",_x000D_
  "ownerId": "68a3e3c8e53c822ba30bf964",_x000D_
  "userId": "68a3e3c8e53c822ba30bf965",_x000D_
  "years": ["2025"]_x000D_
}</v>
          </cell>
          <cell r="N107" t="str">
            <v>HTTP/1.1 200 _x000D_
Date: Tue, 19 Aug 2025 03:57:54 GMT_x000D_
Content-Type: application/json_x000D_
Connection: keep-alive_x000D_
CF-RAY: 9716bab079fa1062-HKG_x000D_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2433_x000D_
X-Kong-Proxy-Latency: 1_x000D_
Via: kong/2.8.5_x000D_
cf-cache-status: DYNAMIC_x000D_
Strict-Transport-Security: max-age=15552000; includeSubDomains; preload_x000D_
Server: cloudflare_x000D_
alt-svc: h3=":443"; ma=86400_x000D_
Content-Length: 435_x000D_
_x000D_
{_x000D_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v>
          </cell>
          <cell r="O107" t="str">
            <v>{_x000D_
  "maCSKCB": "79071",_x000D_
  "mpi": "250004203",_x000D_
  "pageSize": 10,_x000D_
  "page": 0,_x000D_
  "searchKey": "",_x000D_
  "ownerId": "68a3e3c8e53c822ba30bf964",_x000D_
  "userId": "68a3e3c8e53c822ba30bf965",_x000D_
  "years": ["2025"]_x000D_
}</v>
          </cell>
          <cell r="P107" t="str">
            <v>{_x000D_
  "amount": 1,_x000D_
  "totalPage": 1,_x000D_
  "page": 0,_x000D_
  "list": [{_x000D_
    "tenDichVu": "Khám Da Liễu",_x000D_
    "maCSKCB": "79071",_x000D_
    "tiepNhanId": 227375,_x000D_
    "bhytChiTra": null,_x000D_
    "ngayVao": "05/26/2025 14:59:07",_x000D_
    "tenPhongBan": null,_x000D_
    "ngayRa": "05/26/2025 14:59:07",_x000D_
    "benhNhanThanhToan": null,_x000D_
    "thanhTienDoanhThu": null,_x000D_
    "maPhongBan": null,_x000D_
    "namKham": "2025",_x000D_
    "bacSiKhamId": 0,_x000D_
    "bacSiKham": "HMC-Phan Văn Mai",_x000D_
    "khamBenhId": 258062,_x000D_
    "maIcd": "E50.0",_x000D_
    "chanDoan": "Thiếu vitamin A có khô kết mạc"_x000D_
  }]_x000D_
}</v>
          </cell>
          <cell r="Q107"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07"/>
          <cell r="S107"/>
        </row>
        <row r="108">
          <cell r="B108" t="str">
            <v>danhy-backend.hoanmy.com:443/forhis/booking/getAppointments [Kết quả khám bệnh] [getAppointments]</v>
          </cell>
          <cell r="C108" t="str">
            <v>#94</v>
          </cell>
          <cell r="D108" t="str">
            <v>Kết quả khám bệnh</v>
          </cell>
          <cell r="E108" t="str">
            <v>getAppointments</v>
          </cell>
          <cell r="F108" t="str">
            <v/>
          </cell>
          <cell r="G108" t="str">
            <v>Done</v>
          </cell>
          <cell r="H108" t="str">
            <v>[3] log</v>
          </cell>
          <cell r="I108" t="str">
            <v/>
          </cell>
          <cell r="J108" t="str">
            <v>POST</v>
          </cell>
          <cell r="K108" t="str">
            <v>danhy-backend.hoanmy.com:443</v>
          </cell>
          <cell r="L108" t="str">
            <v>/forhis/booking/getAppointments</v>
          </cell>
          <cell r="M108" t="str">
            <v>POST /forhis/booking/getAppointments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19_x000D_
Host: danhy-backend.hoanmy.com_x000D_
Connection: keep-alive_x000D_
Accept-Encoding: gzip, deflate, br_x000D_
User-Agent: okhttp/4.9.2_x000D_
_x000D_
{"mpi": "250004203"}</v>
          </cell>
          <cell r="N108" t="str">
            <v>HTTP/1.1 200 _x000D_
Date: Tue, 19 Aug 2025 03:57:59 GMT_x000D_
Content-Type: application/json_x000D_
Connection: keep-alive_x000D_
CF-RAY: 9716badedb47d007-HKG_x000D_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240_x000D_
X-Kong-Proxy-Latency: 0_x000D_
Via: kong/2.8.5_x000D_
cf-cache-status: DYNAMIC_x000D_
Strict-Transport-Security: max-age=15552000; includeSubDomains; preload_x000D_
Server: cloudflare_x000D_
alt-svc: h3=":443"; ma=86400_x000D_
Content-Length: 2_x000D_
_x000D_
[]</v>
          </cell>
          <cell r="O108" t="str">
            <v>{"mpi": "250004203"}</v>
          </cell>
          <cell r="P108" t="str">
            <v>[]</v>
          </cell>
          <cell r="Q108"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08"/>
          <cell r="S108"/>
        </row>
        <row r="109">
          <cell r="B109" t="str">
            <v>danhy-backend.hoanmy.com:443/forhis/hskcb/caresbook/getExaminationDetail [Kết quả khám bệnh] [getExaminationDetail]</v>
          </cell>
          <cell r="C109" t="str">
            <v>#95</v>
          </cell>
          <cell r="D109" t="str">
            <v>Kết quả khám bệnh</v>
          </cell>
          <cell r="E109" t="str">
            <v>getExaminationDetail</v>
          </cell>
          <cell r="F109" t="str">
            <v/>
          </cell>
          <cell r="G109" t="str">
            <v>Done</v>
          </cell>
          <cell r="H109" t="str">
            <v>[5] log</v>
          </cell>
          <cell r="I109" t="str">
            <v/>
          </cell>
          <cell r="J109" t="str">
            <v>POST</v>
          </cell>
          <cell r="K109" t="str">
            <v>danhy-backend.hoanmy.com:443</v>
          </cell>
          <cell r="L109" t="str">
            <v>/forhis/hskcb/caresbook/getExaminationDetail</v>
          </cell>
          <cell r="M109" t="str">
            <v>POST /forhis/hskcb/caresbook/getExaminationDetail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130_x000D_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v>
          </cell>
          <cell r="N109" t="str">
            <v>HTTP/1.1 200 _x000D_
Date: Tue, 19 Aug 2025 04:15:42 GMT_x000D_
Content-Type: application/json_x000D_
Connection: keep-alive_x000D_
CF-RAY: 9716d4cc48110448-HKG_x000D_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413_x000D_
X-Kong-Proxy-Latency: 0_x000D_
Via: kong/2.8.5_x000D_
cf-cache-status: DYNAMIC_x000D_
Strict-Transport-Security: max-age=15552000; includeSubDomains; preload_x000D_
Server: cloudflare_x000D_
alt-svc: h3=":443"; ma=86400_x000D_
Content-Length: 390_x000D_
_x000D_
{_x000D_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v>
          </cell>
          <cell r="O109" t="str">
            <v>{_x000D_
  "maCSKCB": "79071",_x000D_
  "mpi": "250004203",_x000D_
  "khamBenhId": 258062,_x000D_
  "ownerId": "68a3e3c8e53c822ba30bf964",_x000D_
  "userId": "68a3e3c8e53c822ba30bf965"_x000D_
}</v>
          </cell>
          <cell r="P109" t="str">
            <v>{_x000D_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v>
          </cell>
          <cell r="Q109"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09"/>
          <cell r="S109"/>
        </row>
        <row r="110">
          <cell r="B110" t="str">
            <v>danhy-backend.hoanmy.com:443/forhis/hskcb/caresbook/getRx [Kết quả khám bệnh &gt; Chi tiết hồ sơ KCB &gt; Đơn thuốc ] [getRx]</v>
          </cell>
          <cell r="C110" t="str">
            <v>#96</v>
          </cell>
          <cell r="D110" t="str">
            <v xml:space="preserve">Kết quả khám bệnh &gt; Chi tiết hồ sơ KCB &gt; Đơn thuốc </v>
          </cell>
          <cell r="E110" t="str">
            <v>getRx</v>
          </cell>
          <cell r="F110" t="str">
            <v/>
          </cell>
          <cell r="G110" t="str">
            <v>Done</v>
          </cell>
          <cell r="H110" t="str">
            <v>[5] log</v>
          </cell>
          <cell r="I110" t="str">
            <v/>
          </cell>
          <cell r="J110" t="str">
            <v>POST</v>
          </cell>
          <cell r="K110" t="str">
            <v>danhy-backend.hoanmy.com:443</v>
          </cell>
          <cell r="L110" t="str">
            <v>/forhis/hskcb/caresbook/getRx</v>
          </cell>
          <cell r="M110" t="str">
            <v>POST /forhis/hskcb/caresbook/getRx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v>
          </cell>
          <cell r="N110" t="str">
            <v>HTTP/1.1 200 _x000D_
Date: Tue, 19 Aug 2025 04:16:01 GMT_x000D_
Content-Type: application/json_x000D_
Connection: keep-alive_x000D_
CF-RAY: 9716d544ff1ae903-HKG_x000D_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192_x000D_
X-Kong-Proxy-Latency: 0_x000D_
Via: kong/2.8.5_x000D_
cf-cache-status: DYNAMIC_x000D_
Strict-Transport-Security: max-age=15552000; includeSubDomains; preload_x000D_
Server: cloudflare_x000D_
alt-svc: h3=":443"; ma=86400_x000D_
Content-Length: 1359_x000D_
_x000D_
[{"soToaThuoc":"2505260002","duocId":"524968","maDuoc":null,"tenDuocDayDu":"Liverton,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v>
          </cell>
          <cell r="O110" t="str">
            <v>{_x000D_
  "maCSKCB": "79071",_x000D_
  "mpi": "250004203",_x000D_
  "khamBenhId": "258062",_x000D_
  "ownerId": "68a3e3c8e53c822ba30bf964",_x000D_
  "userId": "68a3e3c8e53c822ba30bf965"_x000D_
}</v>
          </cell>
          <cell r="P110" t="str">
            <v>[{"soToaThuoc":"2505260002","duocId":"524968","maDuoc":null,"tenDuocDayDu":"Liverton,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v>
          </cell>
          <cell r="Q110"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0"/>
          <cell r="S110"/>
        </row>
        <row r="111">
          <cell r="B111" t="str">
            <v>danhy-backend.hoanmy.com:443/forhis/hskcb/caresbook/getRxPdf [Kết quả khám bệnh &gt; Chi tiết hồ sơ KCB &gt; Đơn thuốc &gt; Xem đơn thuốc] [getRxPdf]</v>
          </cell>
          <cell r="C111" t="str">
            <v>#97</v>
          </cell>
          <cell r="D111" t="str">
            <v>Kết quả khám bệnh &gt; Chi tiết hồ sơ KCB &gt; Đơn thuốc &gt; Xem đơn thuốc</v>
          </cell>
          <cell r="E111" t="str">
            <v>getRxPdf</v>
          </cell>
          <cell r="F111" t="str">
            <v/>
          </cell>
          <cell r="G111" t="str">
            <v>Error /Functional error</v>
          </cell>
          <cell r="H111" t="str">
            <v>[0] log</v>
          </cell>
          <cell r="I111" t="str">
            <v>👈 Add log</v>
          </cell>
          <cell r="J111" t="str">
            <v>POST</v>
          </cell>
          <cell r="K111" t="str">
            <v>danhy-backend.hoanmy.com:443</v>
          </cell>
          <cell r="L111" t="str">
            <v>/forhis/hskcb/caresbook/getRxPdf</v>
          </cell>
          <cell r="M111" t="str">
            <v>POST /forhis/hskcb/caresbook/getRxPdf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"khamBenhId": "258062",_x000D_
  "ownerId": "68a3e3c8e53c822ba30bf964",_x000D_
  "userId": "68a3e3c8e53c822ba30bf965"_x000D_
}</v>
          </cell>
          <cell r="N111" t="str">
            <v>HTTP/1.1 500 _x000D_
Date: Tue, 19 Aug 2025 04:16:27 GMT_x000D_
Content-Type: application/json_x000D_
Connection: keep-alive_x000D_
CF-RAY: 9716d5ea5981dd8c-HKG_x000D_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116_x000D_
X-Kong-Proxy-Latency: 0_x000D_
Via: kong/2.8.5_x000D_
cf-cache-status: DYNAMIC_x000D_
Strict-Transport-Security: max-age=15552000; includeSubDomains; preload_x000D_
Server: cloudflare_x000D_
alt-svc: h3=":443"; ma=86400_x000D_
Content-Length: 151_x000D_
_x000D_
{_x000D_
  "errorMessage": "Lỗi dịch vụ vui lòng liên hệ quản trị viên để kiểm tra nhật ký hệ thống.",_x000D_
  "status": "INTERNAL_SERVER_ERROR"_x000D_
}</v>
          </cell>
          <cell r="O111" t="str">
            <v>{_x000D_
  "maCSKCB": "79071",_x000D_
  "mpi": "250004203",_x000D_
  "khamBenhId": "258062",_x000D_
  "ownerId": "68a3e3c8e53c822ba30bf964",_x000D_
  "userId": "68a3e3c8e53c822ba30bf965"_x000D_
}</v>
          </cell>
          <cell r="P111" t="str">
            <v>{_x000D_
  "errorMessage": "Lỗi dịch vụ vui lòng liên hệ quản trị viên để kiểm tra nhật ký hệ thống.",_x000D_
  "status": "INTERNAL_SERVER_ERROR"_x000D_
}</v>
          </cell>
          <cell r="Q111"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1"/>
          <cell r="S111"/>
        </row>
        <row r="112">
          <cell r="B112" t="str">
            <v>danhy-backend.hoanmy.com:443/forhis/hskcb/caresbook/getDiagnosticLabSessions [Kết quả khám bệnh &gt; Chi tiết hồ sơ KCB &gt; Xét nghiệm] [getDiagnosticLabSessions]</v>
          </cell>
          <cell r="C112" t="str">
            <v>#98</v>
          </cell>
          <cell r="D112" t="str">
            <v>Kết quả khám bệnh &gt; Chi tiết hồ sơ KCB &gt; Xét nghiệm</v>
          </cell>
          <cell r="E112" t="str">
            <v>getDiagnosticLabSessions</v>
          </cell>
          <cell r="F112" t="str">
            <v/>
          </cell>
          <cell r="G112" t="str">
            <v>Done</v>
          </cell>
          <cell r="H112" t="str">
            <v>[5] log</v>
          </cell>
          <cell r="I112" t="str">
            <v/>
          </cell>
          <cell r="J112" t="str">
            <v>POST</v>
          </cell>
          <cell r="K112" t="str">
            <v>danhy-backend.hoanmy.com:443</v>
          </cell>
          <cell r="L112" t="str">
            <v>/forhis/hskcb/caresbook/getDiagnosticLabSessions</v>
          </cell>
          <cell r="M112" t="str">
            <v>POST /forhis/hskcb/caresbook/getDiagnosticLabSessions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"tiepNhanId": "227375",_x000D_
  "ownerId": "68a3e3c8e53c822ba30bf964",_x000D_
  "userId": "68a3e3c8e53c822ba30bf965"_x000D_
}</v>
          </cell>
          <cell r="N112" t="str">
            <v>HTTP/1.1 200 _x000D_
Date: Tue, 19 Aug 2025 04:20:43 GMT_x000D_
Content-Type: application/json_x000D_
Connection: keep-alive_x000D_
CF-RAY: 9716dc2afcfe6e69-HKG_x000D_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103_x000D_
X-Kong-Proxy-Latency: 1_x000D_
Via: kong/2.8.5_x000D_
cf-cache-status: DYNAMIC_x000D_
Strict-Transport-Security: max-age=15552000; includeSubDomains; preload_x000D_
Server: cloudflare_x000D_
alt-svc: h3=":443"; ma=86400_x000D_
Content-Length: 2_x000D_
_x000D_
[]</v>
          </cell>
          <cell r="O112" t="str">
            <v>{_x000D_
  "maCSKCB": "79071",_x000D_
  "mpi": "250004203",_x000D_
  "tiepNhanId": "227375",_x000D_
  "ownerId": "68a3e3c8e53c822ba30bf964",_x000D_
  "userId": "68a3e3c8e53c822ba30bf965"_x000D_
}</v>
          </cell>
          <cell r="P112" t="str">
            <v>[]</v>
          </cell>
          <cell r="Q112"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2"/>
          <cell r="S112"/>
        </row>
        <row r="113">
          <cell r="B113" t="str">
            <v>danhy-backend.hoanmy.com:443/forhis/hskcb/caresbook/getClinicalSession [Kết quả khám bệnh &gt; Chi tiết hồ sơ KCB &gt; Cận lâm sàng ] [getClinicalSession]</v>
          </cell>
          <cell r="C113" t="str">
            <v>#99</v>
          </cell>
          <cell r="D113" t="str">
            <v xml:space="preserve">Kết quả khám bệnh &gt; Chi tiết hồ sơ KCB &gt; Cận lâm sàng </v>
          </cell>
          <cell r="E113" t="str">
            <v>getClinicalSession</v>
          </cell>
          <cell r="F113" t="str">
            <v/>
          </cell>
          <cell r="G113" t="str">
            <v>Done</v>
          </cell>
          <cell r="H113" t="str">
            <v>[5] log</v>
          </cell>
          <cell r="I113" t="str">
            <v/>
          </cell>
          <cell r="J113" t="str">
            <v>POST</v>
          </cell>
          <cell r="K113" t="str">
            <v>danhy-backend.hoanmy.com:443</v>
          </cell>
          <cell r="L113" t="str">
            <v>/forhis/hskcb/caresbook/getClinicalSession</v>
          </cell>
          <cell r="M113" t="str">
            <v>POST /forhis/hskcb/caresbook/getClinicalSession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"tiepNhanId": "227375",_x000D_
  "ownerId": "68a3e3c8e53c822ba30bf964",_x000D_
  "userId": "68a3e3c8e53c822ba30bf965"_x000D_
}</v>
          </cell>
          <cell r="N113" t="str">
            <v>HTTP/1.1 200 _x000D_
Date: Tue, 19 Aug 2025 04:21:12 GMT_x000D_
Content-Type: application/json_x000D_
Connection: keep-alive_x000D_
CF-RAY: 9716dcde7fe60ec0-HKG_x000D_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139_x000D_
X-Kong-Proxy-Latency: 0_x000D_
Via: kong/2.8.5_x000D_
cf-cache-status: DYNAMIC_x000D_
Strict-Transport-Security: max-age=15552000; includeSubDomains; preload_x000D_
Server: cloudflare_x000D_
alt-svc: h3=":443"; ma=86400_x000D_
Content-Length: 178_x000D_
_x000D_
[{"dichVuId":1127,"tenXetNghiem":"Siêu âm Doppler màu tim","kqXetNghiemId":2668750,"maXetNghiem":null,"ngayYLenh":"05/26/2025 00:00:00","maNhom":"0304","tenNhom":"Siêu Âm"}]</v>
          </cell>
          <cell r="O113" t="str">
            <v>{_x000D_
  "maCSKCB": "79071",_x000D_
  "mpi": "250004203",_x000D_
  "tiepNhanId": "227375",_x000D_
  "ownerId": "68a3e3c8e53c822ba30bf964",_x000D_
  "userId": "68a3e3c8e53c822ba30bf965"_x000D_
}</v>
          </cell>
          <cell r="P113" t="str">
            <v>[{"dichVuId":1127,"tenXetNghiem":"Siêu âm Doppler màu tim","kqXetNghiemId":2668750,"maXetNghiem":null,"ngayYLenh":"05/26/2025 00:00:00","maNhom":"0304","tenNhom":"Siêu Âm"}]</v>
          </cell>
          <cell r="Q113"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3"/>
          <cell r="S113"/>
        </row>
        <row r="114">
          <cell r="B114" t="str">
            <v>danhy-backend.hoanmy.com:443/forhis/hskcb/caresbook/getDiagnosticImageDetail [Kết quả khám bệnh &gt; Chi tiết hồ sơ KCB &gt; Cận lâm sàng ] [getDiagnosticImageDetail]</v>
          </cell>
          <cell r="C114" t="str">
            <v>#100</v>
          </cell>
          <cell r="D114" t="str">
            <v xml:space="preserve">Kết quả khám bệnh &gt; Chi tiết hồ sơ KCB &gt; Cận lâm sàng </v>
          </cell>
          <cell r="E114" t="str">
            <v>getDiagnosticImageDetail</v>
          </cell>
          <cell r="F114" t="str">
            <v/>
          </cell>
          <cell r="G114" t="str">
            <v>Done</v>
          </cell>
          <cell r="H114" t="str">
            <v>[4] log</v>
          </cell>
          <cell r="I114" t="str">
            <v/>
          </cell>
          <cell r="J114" t="str">
            <v>POST</v>
          </cell>
          <cell r="K114" t="str">
            <v>danhy-backend.hoanmy.com:443</v>
          </cell>
          <cell r="L114" t="str">
            <v>/forhis/hskcb/caresbook/getDiagnosticImageDetail</v>
          </cell>
          <cell r="M114" t="str">
            <v>POST /forhis/hskcb/caresbook/getDiagnosticImageDetail HTTP/1.1_x000D_
authorization: Bearer eyJhbGciOiJSUzI1NiIsInR5cCIgOiAiSldUIiwia2lkIiA6ICJiNmpqMHBaUGRCdF8xWmJ5YlRYUWgtVFlCczgwYmxjcHc1QURqMmZYeWdZIn0.eyJleHAiOjE3NTU2MTE4MTEsImlhdCI6MTc1NTU3NTgxMSwianRpIjoib25ydHJvOmVkOWMxMGU1LWMyZmQtNDU2ZS04NGYxLWZjMTdjZjhjMWVlNiIsImlzcyI6Imh0dHBzOi8vZGFuaHktYmFja2VuZC5ob2FubXkuY29tL2tleWNsb2FrL3JlYWxtcy9tb2JpbGUiLCJhdWQiOiJhY2NvdW50Iiwic3ViIjoiZjVhNThiYWQtZmVlYS00ZTVkLTkxOTUtMjdlYTBlMDE1ODhjIiwidHlwIjoiQmVhcmVyIiwiYXpwIjoiY2FyZWJvb2t2Mi1tYW5hZ2VtZW50Iiwic2lkIjoiMmJjMTQ1YTEtZjgwYy00OTM0LTg4ZGItOTgzMjUzMTU2MzQ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d6OeFbTMf6LRGkJadKUy8YYLbmHUXdPPGqKAiqdPrtw1MAr0IOgk0JkBV59HY-IQ-QdSCh-G7QFWSTiJnrlkVwcyc_fO2Ye5dogYbJeGyezyUod5hg0V-TQ4R62femUVfpcr8OM9clMjwd6Uf1T9ZQSGJw_9zTrzC3Y9CAj2HOPvBksEsXPGYsBFA0GpKxvNXKPN2ds23eJ-DylLmhbHQy4G64I85ww4MBiMKqTa4tys9VES4wixPUR9ioEO4JkkeXYWpgYTbstgLwofFrHkMsGMMpMi-wgF7s9aj9TMdDoegrS9MS95ulw-ho48gEWPfATqeIy-8lPhw-WxIWLVYA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v>
          </cell>
          <cell r="N114" t="str">
            <v>HTTP/1.1 200 _x000D_
Date: Tue, 19 Aug 2025 04:21:17 GMT_x000D_
Content-Type: application/json_x000D_
Connection: keep-alive_x000D_
CF-RAY: 9716dcfe88b60ec0-HKG_x000D_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89_x000D_
X-Kong-Proxy-Latency: 0_x000D_
Via: kong/2.8.5_x000D_
cf-cache-status: DYNAMIC_x000D_
Strict-Transport-Security: max-age=15552000; includeSubDomains; preload_x000D_
Server: cloudflare_x000D_
alt-svc: h3=":443"; ma=86400_x000D_
Content-Length: 231_x000D_
_x000D_
{_x000D_
  "tenDichVu": null,_x000D_
  "maDichVu": null,_x000D_
  "ngayThucHien": null,_x000D_
  "maNhomDichVu": null,_x000D_
  "xetNghiemId": "2668750",_x000D_
  "ketLuan": "Chưa thấy bất thường đáng kể trên siêu âm tim qua thành ngực (TTE)   ",_x000D_
  "moTa": null,_x000D_
  "tenNhomDichVu": null_x000D_
}</v>
          </cell>
          <cell r="O114" t="str">
            <v>{_x000D_
  "maCSKCB": "79071",_x000D_
  "mpi": "250004203",_x000D_
  "ownerId": "68a3e3c8e53c822ba30bf964",_x000D_
  "userId": "68a3e3c8e53c822ba30bf965",_x000D_
  "clsKetQuaId": 2668750_x000D_
}</v>
          </cell>
          <cell r="P114" t="str">
            <v>{_x000D_
  "tenDichVu": null,_x000D_
  "maDichVu": null,_x000D_
  "ngayThucHien": null,_x000D_
  "maNhomDichVu": null,_x000D_
  "xetNghiemId": "2668750",_x000D_
  "ketLuan": "Chưa thấy bất thường đáng kể trên siêu âm tim qua thành ngực (TTE)   ",_x000D_
  "moTa": null,_x000D_
  "tenNhomDichVu": null_x000D_
}</v>
          </cell>
          <cell r="Q114"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4"/>
          <cell r="S114"/>
        </row>
        <row r="115">
          <cell r="B115" t="str">
            <v>danhy-backend.hoanmy.com:443/forhis/hskcb/caresbook/getClinicalSessionPdf [Kết quả khám bệnh &gt; Chi tiết hồ sơ KCB &gt; Cận lâm sàng &gt; Xem Tệp gốc] [getClinicalSessionPdf
(Duplicate #129)]</v>
          </cell>
          <cell r="C115" t="str">
            <v>#107</v>
          </cell>
          <cell r="D115" t="str">
            <v>Kết quả khám bệnh &gt; Chi tiết hồ sơ KCB &gt; Cận lâm sàng &gt; Xem Tệp gốc</v>
          </cell>
          <cell r="E115" t="str">
            <v>getClinicalSessionPdf
(Duplicate #129)</v>
          </cell>
          <cell r="F115" t="str">
            <v/>
          </cell>
          <cell r="G115"/>
          <cell r="H115" t="str">
            <v>[0] log</v>
          </cell>
          <cell r="I115" t="str">
            <v>👈 Add log</v>
          </cell>
          <cell r="J115" t="str">
            <v>POST</v>
          </cell>
          <cell r="K115" t="str">
            <v>danhy-backend.hoanmy.com:443</v>
          </cell>
          <cell r="L115" t="str">
            <v>/forhis/hskcb/caresbook/getClinicalSessionPdf</v>
          </cell>
          <cell r="M115" t="str">
            <v>POST /forhis/hskcb/caresbook/getClinicalSessionPdf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v>
          </cell>
          <cell r="N115" t="str">
            <v>HTTP/1.1 500 _x000D_
Date: Tue, 19 Aug 2025 08:50:10 GMT_x000D_
Content-Type: application/json_x000D_
Connection: keep-alive_x000D_
CF-RAY: 971866e1785d07b1-HKG_x000D_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92_x000D_
X-Kong-Proxy-Latency: 0_x000D_
Via: kong/2.8.5_x000D_
cf-cache-status: DYNAMIC_x000D_
Strict-Transport-Security: max-age=15552000; includeSubDomains; preload_x000D_
Server: cloudflare_x000D_
alt-svc: h3=":443"; ma=86400_x000D_
Content-Length: 151_x000D_
_x000D_
{_x000D_
  "errorMessage": "Lỗi dịch vụ vui lòng liên hệ quản trị viên để kiểm tra nhật ký hệ thống.",_x000D_
  "status": "INTERNAL_SERVER_ERROR"_x000D_
}</v>
          </cell>
          <cell r="O115" t="str">
            <v>{_x000D_
  "maCSKCB": "79071",_x000D_
  "mpi": "250004203",_x000D_
  "ownerId": "68a3e3c8e53c822ba30bf964",_x000D_
  "userId": "68a3e3c8e53c822ba30bf965",_x000D_
  "clsKetQuaId": 2668750_x000D_
}</v>
          </cell>
          <cell r="P115" t="str">
            <v>{_x000D_
  "errorMessage": "Lỗi dịch vụ vui lòng liên hệ quản trị viên để kiểm tra nhật ký hệ thống.",_x000D_
  "status": "INTERNAL_SERVER_ERROR"_x000D_
}</v>
          </cell>
          <cell r="Q115"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5"/>
          <cell r="S115"/>
        </row>
        <row r="116">
          <cell r="B116" t="str">
            <v>danhy-backend.hoanmy.com:443/forhis/hskcb/caresbook/getClinicalListImageDetail [Kết quả khám bệnh &gt; Chi tiết hồ sơ KCB &gt; Cận lâm sàng ] [getClinicalListImageDetail
(#Duplicate 127)]</v>
          </cell>
          <cell r="C116" t="str">
            <v>#108</v>
          </cell>
          <cell r="D116" t="str">
            <v xml:space="preserve">Kết quả khám bệnh &gt; Chi tiết hồ sơ KCB &gt; Cận lâm sàng </v>
          </cell>
          <cell r="E116" t="str">
            <v>getClinicalListImageDetail
(#Duplicate 127)</v>
          </cell>
          <cell r="F116" t="str">
            <v/>
          </cell>
          <cell r="G116"/>
          <cell r="H116" t="str">
            <v>[0] log</v>
          </cell>
          <cell r="I116" t="str">
            <v>👈 Add log</v>
          </cell>
          <cell r="J116" t="str">
            <v>POST</v>
          </cell>
          <cell r="K116" t="str">
            <v>danhy-backend.hoanmy.com:443</v>
          </cell>
          <cell r="L116" t="str">
            <v>/forhis/hskcb/caresbook/getClinicalListImageDetail</v>
          </cell>
          <cell r="M116" t="str">
            <v>POST /forhis/hskcb/caresbook/getClinicalListImageDetail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132_x000D_
Host: danhy-backend.hoanmy.com_x000D_
Connection: keep-alive_x000D_
Accept-Encoding: gzip, deflate, br_x000D_
User-Agent: okhttp/4.9.2_x000D_
_x000D_
{_x000D_
  "maCSKCB": "79071",_x000D_
  "mpi": "250004203",_x000D_
  "ownerId": "68a3e3c8e53c822ba30bf964",_x000D_
  "userId": "68a3e3c8e53c822ba30bf965",_x000D_
  "clsKetQuaId": 2668750_x000D_
}</v>
          </cell>
          <cell r="N116" t="str">
            <v>HTTP/1.1 200 _x000D_
Date: Tue, 19 Aug 2025 08:52:12 GMT_x000D_
Content-Type: application/json_x000D_
Connection: keep-alive_x000D_
CF-RAY: 971869d99c4d04f2-HKG_x000D_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26_x000D_
_x000D_
{_x000D_
  "total": 0,_x000D_
  "listImage": []_x000D_
}</v>
          </cell>
          <cell r="O116" t="str">
            <v>{_x000D_
  "maCSKCB": "79071",_x000D_
  "mpi": "250004203",_x000D_
  "ownerId": "68a3e3c8e53c822ba30bf964",_x000D_
  "userId": "68a3e3c8e53c822ba30bf965",_x000D_
  "clsKetQuaId": 2668750_x000D_
}</v>
          </cell>
          <cell r="P116" t="str">
            <v>{_x000D_
  "total": 0,_x000D_
  "listImage": []_x000D_
}</v>
          </cell>
          <cell r="Q116"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16"/>
          <cell r="S116"/>
        </row>
        <row r="117">
          <cell r="B117" t="str">
            <v>-</v>
          </cell>
          <cell r="C117" t="str">
            <v>#109</v>
          </cell>
          <cell r="D117"/>
          <cell r="E117"/>
          <cell r="F117" t="str">
            <v/>
          </cell>
          <cell r="G117"/>
          <cell r="H117" t="str">
            <v/>
          </cell>
          <cell r="I117" t="str">
            <v/>
          </cell>
          <cell r="J117"/>
          <cell r="K117"/>
          <cell r="L117"/>
          <cell r="M117"/>
          <cell r="N117"/>
          <cell r="O117"/>
          <cell r="P117"/>
          <cell r="Q117"/>
          <cell r="R117"/>
          <cell r="S117"/>
        </row>
        <row r="118">
          <cell r="B118" t="str">
            <v xml:space="preserve"> [Group: Thông báo] [Thông báo]</v>
          </cell>
          <cell r="C118" t="str">
            <v>#110</v>
          </cell>
          <cell r="D118" t="str">
            <v>Group: Thông báo</v>
          </cell>
          <cell r="E118" t="str">
            <v>Thông báo</v>
          </cell>
          <cell r="F118" t="str">
            <v/>
          </cell>
          <cell r="G118"/>
          <cell r="H118" t="str">
            <v>[1] log</v>
          </cell>
          <cell r="I118" t="str">
            <v/>
          </cell>
          <cell r="J118"/>
          <cell r="K118"/>
          <cell r="L118"/>
          <cell r="M118"/>
          <cell r="N118"/>
          <cell r="O118"/>
          <cell r="P118"/>
          <cell r="Q118"/>
          <cell r="R118"/>
          <cell r="S118"/>
        </row>
        <row r="119">
          <cell r="B119" t="str">
            <v>danhy-backend.hoanmy.com:443 /caresbook2/notify/sys [Thông báo] [Thông báo chung]</v>
          </cell>
          <cell r="C119" t="str">
            <v>#111</v>
          </cell>
          <cell r="D119" t="str">
            <v>Thông báo</v>
          </cell>
          <cell r="E119" t="str">
            <v>Thông báo chung</v>
          </cell>
          <cell r="F119" t="str">
            <v/>
          </cell>
          <cell r="G119" t="str">
            <v>Done</v>
          </cell>
          <cell r="H119" t="str">
            <v>[3] log</v>
          </cell>
          <cell r="I119" t="str">
            <v/>
          </cell>
          <cell r="J119" t="str">
            <v xml:space="preserve">GET </v>
          </cell>
          <cell r="K119" t="str">
            <v xml:space="preserve">danhy-backend.hoanmy.com:443 </v>
          </cell>
          <cell r="L119" t="str">
            <v>/caresbook2/notify/sys</v>
          </cell>
          <cell r="M119" t="str">
            <v xml:space="preserve">GET /caresbook2/notify/sys?ownerId=6895a3abd65841414b714eba&amp;tbDichBenh=true&amp;tbSucKhoe=true HTTP/2_x000D_
Host: danhy-backend.hoanmy.com_x000D_
Content-Type: application/json_x000D_
Authorization: Bearer eyJhbGciOiJSUzI1NiIsInR5cCIgOiAiSldUIiwia2lkIiA6ICJiNmpqMHBaUGRCdF8xWmJ5YlRYUWgtVFlCczgwYmxjcHc1QURqMmZYeWdZIn0.eyJleHAiOjE3NTU2MjU3MjIsImlhdCI6MTc1NTU4OTcyMiwianRpIjoib25ydHJvOjNjM2YxNjc4LTJlMDMtNDNlNy1iNzM0LWRlNDc3M2QxZTZlNiIsImlzcyI6Imh0dHBzOi8vZGFuaHktYmFja2VuZC5ob2FubXkuY29tL2tleWNsb2FrL3JlYWxtcy9tb2JpbGUiLCJhdWQiOiJhY2NvdW50Iiwic3ViIjoiY2M4MTRkNDItNTcwMS00MjViLWI1OTQtMTQ1NzQ4MGE1ZjkyIiwidHlwIjoiQmVhcmVyIiwiYXpwIjoiY2FyZWJvb2t2Mi1tYW5hZ2VtZW50Iiwic2lkIjoiMzlmNjE5NzktMTFjYi00NmJiLTkzYWQtM2U3MTJkOWM2M2V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ijcLc1_OMfKUMRax_cnPXrz43sr2E1i8W95FUPmu7NGhEpk42Dd9pTPI5eqTjy3cCVnLhYPvMp3-yf9BpbXsbqMo3-FiTnIJ8WS6nhd_D3mGw5rBBsee99GC_f6uqNf70aQ_9GjRFecdP6mb-AeN97DrHTAGWLlH0XKN4YzEin7J2R56-flTRZSpnmUReaeYUyX_c3oEvCGQ7cyYNi0xuiv3oF5EPAwAz818ZycAx6y4WUv8xavzGsrQ0uVU2u4q11YUdXbzCg0V7mj2PC6Q3HBqrHozm4soEIVxCjAWbrAYYWw-nzzcKT6CnDtGLz8Ie1ehVCga6feF2ASRIVRSA_x000D_
Accept-Encoding: gzip, deflate, br_x000D_
User-Agent: okhttp/4.9.2_x000D_
_x000D_
 </v>
          </cell>
          <cell r="N119" t="str">
            <v xml:space="preserve">HTTP/2 200 OK_x000D_
Date: Tue, 19 Aug 2025 07:51:18 GMT_x000D_
Content-Type: application/json_x000D_
Cf-Ray: 971810a43bd4dd39-HKG_x000D_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0_x000D_
Via: kong/2.8.5_x000D_
Cf-Cache-Status: DYNAMIC_x000D_
Strict-Transport-Security: max-age=15552000; includeSubDomains; preload_x000D_
Speculation-Rules: "/cdn-cgi/speculation"_x000D_
Server: cloudflare_x000D_
Alt-Svc: h3=":443"; ma=86400_x000D_
_x000D_
[{"_id":"68a3f580228113141b868f72","type":14,"time":1755575678402,"title":"teste","htmlContent":"teste","shortenContent":"teste","hskcbId":null,"bookingId":null,"hsskId":null,"mpi":null,"ownerId":null,"userId":null,"hospitalId":null,"followUpExaminationId":0,"clinicalResultId":0,"clinicalRequireId":0,"examinationId":0,"receptionId":0},{"_id":"68a3f692228113141b868f75","type":14,"time":1755575954267,"title":"see","htmlContent":"see","shortenContent":"see","hskcbId":null,"bookingId":null,"hsskId":null,"mpi":null,"ownerId":null,"userId":null,"hospitalId":null,"followUpExaminationId":0,"clinicalResultId":0,"clinicalRequireId":0,"examinationId":0,"receptionId":0},{"_id":"68a3f7a843586c2f4fbacad2","type":14,"time":1755576232120,"title":"see","htmlContent":"see","shortenContent":"see","hskcbId":null,"bookingId":null,"hsskId":null,"mpi":null,"ownerId":null,"userId":null,"hospitalId":null,"followUpExaminationId":0,"clinicalResultId":0,"clinicalRequireId":0,"examinationId":0,"receptionId":0},{"_id":"68a3fece43586c2f4fbacad6","type":14,"time":1755578247534,"title":"see","htmlContent":"see","shortenContent":"see","hskcbId":null,"bookingId":null,"hsskId":null,"mpi":null,"ownerId":null,"userId":null,"hospitalId":null,"followUpExaminationId":0,"clinicalResultId":0,"clinicalRequireId":0,"examinationId":0,"receptionId":0},{"_id":"68a3fece43586c2f4fbacad8","type":14,"time":1755578291128,"title":"see","htmlContent":"see","shortenContent":"see","hskcbId":null,"bookingId":null,"hsskId":null,"mpi":null,"ownerId":null,"userId":null,"hospitalId":null,"followUpExaminationId":0,"clinicalResultId":0,"clinicalRequireId":0,"examinationId":0,"receptionId":0},{"_id":"68a3fece43586c2f4fbacad0","type":14,"time":1755578313331,"title":"see","htmlContent":"see","shortenContent":"see","hskcbId":null,"bookingId":null,"hsskId":null,"mpi":null,"ownerId":null,"userId":null,"hospitalId":null,"followUpExaminationId":0,"clinicalResultId":0,"clinicalRequireId":0,"examinationId":0,"receptionId":0},{"_id":"68a3fece43586c2f4fbacad1","type":14,"time":1755578363442,"title":"see","htmlContent":"see","shortenContent":"see","hskcbId":null,"bookingId":null,"hsskId":null,"mpi":null,"ownerId":null,"userId":null,"hospitalId":null,"followUpExaminationId":0,"clinicalResultId":0,"clinicalRequireId":0,"examinationId":0,"receptionId":0},{"_id":"68a3fece43586c2f4fbaced1","type":14,"time":1755579045067,"title":"see","htmlContent":"see","shortenContent":"see","hskcbId":null,"bookingId":null,"hsskId":null,"mpi":null,"ownerId":null,"userId":null,"hospitalId":null,"followUpExaminationId":0,"clinicalResultId":0,"clinicalRequireId":0,"examinationId":0,"receptionId":0},{"_id":"68a3fece43586c2f4fbaded1","type":14,"time":1755579208543,"title":"see","htmlContent":"see","shortenContent":"see","hskcbId":null,"bookingId":null,"hsskId":null,"mpi":null,"ownerId":null,"userId":null,"hospitalId":null,"followUpExaminationId":0,"clinicalResultId":0,"clinicalRequireId":0,"examinationId":0,"receptionId":0}] </v>
          </cell>
          <cell r="O119" t="str">
            <v xml:space="preserve"> </v>
          </cell>
          <cell r="P119" t="str">
            <v xml:space="preserve">[_x000D_
    {_x000D_
        "_id": "68a3f580228113141b868f72", _x000D_
        "bookingId": null, _x000D_
        "clinicalRequireId": 0, _x000D_
        "clinicalResultId": 0, _x000D_
        "examinationId": 0, _x000D_
        "followUpExaminationId": 0, _x000D_
        "hospitalId": null, _x000D_
        "hskcbId": null, _x000D_
        "hsskId": null, _x000D_
        "htmlContent": "teste", _x000D_
        "mpi": null, _x000D_
        "ownerId": null, _x000D_
        "receptionId": 0, _x000D_
        "shortenContent": "teste", _x000D_
        "time": 1755575678402, _x000D_
        "title": "teste", _x000D_
        "type": 14, _x000D_
        "userId": null_x000D_
    }, _x000D_
    {_x000D_
        "_id": "68a3f692228113141b868f75",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1755575954267, _x000D_
        "title": "see", _x000D_
        "type": 14, _x000D_
        "userId": null_x000D_
    }, _x000D_
    {_x000D_
        "_id": "68a3f7a843586c2f4fbacad2",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1755576232120, _x000D_
        "title": "see", _x000D_
        "type": 14, _x000D_
        "userId": null_x000D_
    }, _x000D_
    {_x000D_
        "_id": "68a3fece43586c2f4fbacad6",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1755578247534, _x000D_
        "title": "see", _x000D_
        "type": 14, _x000D_
        "userId": null_x000D_
    }, _x000D_
    {_x000D_
        "_id": "68a3fece43586c2f4fbacad8",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1755578291128, _x000D_
        "title": "see", _x000D_
        "type": 14, _x000D_
        "userId": null_x000D_
    }, _x000D_
    {_x000D_
        "_id": "68a3fece43586c2f4fbacad0",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1755578313331, _x000D_
        "title": "see", _x000D_
        "type": 14, _x000D_
        "userId": null_x000D_
    }, _x000D_
    {_x000D_
        "_id": "68a3fece43586c2f4fbacad1",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1755578363442, _x000D_
        "title": "see", _x000D_
        "type": 14, _x000D_
        "userId": null_x000D_
    }, _x000D_
    {_x000D_
        "_id": "68a3fece43586c2f4fbaced1",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1755579045067, _x000D_
        "title": "see", _x000D_
        "type": 14, _x000D_
        "userId": null_x000D_
    }, _x000D_
    {_x000D_
        "_id": "68a3fece43586c2f4fbaded1",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1755579208543, _x000D_
        "title": "see", _x000D_
        "type": 14, _x000D_
        "userId": null_x000D_
    }_x000D_
] </v>
          </cell>
          <cell r="Q119" t="str">
            <v xml:space="preserve">______ REQUEST _______x000D_
GET Params_x000D_
1. ownerId | 2. tbDichBenh | 3. tbSucKhoe | _x000D_
_x000D_
POST Params_x000D_
1.  | _x000D_
_x000D_
Headers_x000D_
1. Host | 2. Content-Type | 3. Authorization | 4. Accept-Encoding | 5. User-Agent | _x000D_
_x000D_
Cookies_x000D_
_x000D_
_x000D_
_x000D_
______ RESPONSE _______x000D_
Params_x000D_
JSON_x000D_
1. 0_htmlContent | 2. 1_htmlContent | 3. 5_hskcbId | 4. 0_clinicalResultId | 5. 2_htmlContent | 6. 6_ownerId | 7. 3_examinationId | 8. 4_htmlContent | 9. 7_type | 10. 3_htmlContent | 11. 5_clinicalRequireId | 12. 5_htmlContent | 13. 1_title | 14. 5_mpi | 15. 8_examinationId | 16. 1_hskcbId | 17. 3_shortenContent | 18. 8_htmlContent | 19. 7_htmlContent | 20. 1_followUpExaminationId | 21. 6_htmlContent | 22. 6__id | 23. 1_time | 24. 4_clinicalRequireId | 25. 0_followUpExaminationId | 26. 5_bookingId | 27. 3_time | 28. 2_clinicalResultId | 29. 0_time | 30. 7_clinicalResultId | 31. 4__id | 32. 0_hospitalId | 33. 7_mpi | 34. 2_ownerId | 35. 6_bookingId | 36. 3_clinicalRequireId | 37. 6_type | 38. 4_clinicalResultId | 39. 1_hospitalId | 40. 4_shortenContent | 41. 3_bookingId | 42. 4_followUpExaminationId | 43. 7_ownerId | 44. 0_mpi | 45. 5_clinicalResultId | 46. 6_hskcbId | 47. 2_hskcbId | 48. 4_type | 49. 6_title | 50. 8_clinicalRequireId | 51. 0_examinationId | 52. 0_title | 53. 3__id | 54. 0_bookingId | 55. 6_shortenContent | 56. 1_hsskId | 57. 2_followUpExaminationId | 58. 2_userId | 59. 1_shortenContent | 60. 1_examinationId | 61. 3_ownerId | 62. 8__id | 63. 1__id | 64. 2_mpi | 65. 8_time | 66. 6_userId | 67. 5_time | 68. 6_clinicalRequireId | 69. 7_title | 70. 5_hsskId | 71. 2_time | 72. 8_clinicalResultId | 73. 8_shortenContent | 74. 7__id | 75. 8_followUpExaminationId | 76. 1_type | 77. 8_hospitalId | 78. 1_bookingId | 79. 3_hskcbId | 80. 7_hskcbId | 81. 0_clinicalRequireId | 82. 5_shortenContent | 83. 8_ownerId | 84. 8_bookingId | 85. 1_clinicalResultId | 86. 4_mpi | 87. 2_hospitalId | 88. 5_receptionId | 89. 5_title | 90. 2_examinationId | 91. 6_receptionId | 92. 0_ownerId | 93. 7_receptionId | 94. 8_title | 95. 7_time | 96. 8_receptionId | 97. 1_clinicalRequireId | 98. 1_userId | 99. 6_time | 100. 2_bookingId | 101. 2_title | 102. 3_userId | 103. 2_hsskId | 104. 4_hsskId | 105. 0_hsskId | 106. 5__id | 107. 5_userId | 108. 6_followUpExaminationId | 109. 0_type | 110. 8_hsskId | 111. 7_followUpExaminationId | 112. 7_userId | 113. 6_hsskId | 114. 7_examinationId | 115. 0_hskcbId | 116. 6_mpi | 117. 4_ownerId | 118. 3_type | 119. 2__id | 120. 3_title | 121. 4_hskcbId | 122. 1_mpi | 123. 2_clinicalRequireId | 124. 8_hskcbId | 125. 6_clinicalResultId | 126. 5_followUpExaminationId | 127. 7_bookingId | 128. 6_examinationId | 129. 7_hospitalId | 130. 4_time | 131. 7_clinicalRequireId | 132. 2_shortenContent | 133. 8_mpi | 134. 3_mpi | 135. 4_examinationId | 136. 8_type | 137. 3_hospitalId | 138. 2_type | 139. 3_hsskId | 140. 0_userId | 141. 4_bookingId | 142. 5_type | 143. 4_userId | 144. 6_hospitalId | 145. 7_shortenContent | 146. 1_ownerId | 147. 4_receptionId | 148. 3_followUpExaminationId | 149. 8_userId | 150. 3_receptionId | 151. 4_hospitalId | 152. 7_hsskId | 153. 2_receptionId | 154. 5_ownerId | 155. 3_clinicalResultId | 156. 4_title | 157. 5_examinationId | 158. 0__id | 159. 5_hospitalId | 160. 0_shortenContent | 161. 1_receptionId | 162. 0_receptionId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Speculation-Rules | 18. Server | 19. Alt-Svc |  </v>
          </cell>
          <cell r="R119"/>
          <cell r="S119"/>
        </row>
        <row r="120">
          <cell r="B120" t="str">
            <v>danhy-backend.hoanmy.com:443 /caresbook2/notify/6895a3abd65841414b714eba/list [Thông báo] [Thông báo cá nhân]</v>
          </cell>
          <cell r="C120" t="str">
            <v>#112</v>
          </cell>
          <cell r="D120" t="str">
            <v>Thông báo</v>
          </cell>
          <cell r="E120" t="str">
            <v>Thông báo cá nhân</v>
          </cell>
          <cell r="F120" t="str">
            <v/>
          </cell>
          <cell r="G120" t="str">
            <v>Done</v>
          </cell>
          <cell r="H120" t="str">
            <v>[3] log</v>
          </cell>
          <cell r="I120" t="str">
            <v/>
          </cell>
          <cell r="J120" t="str">
            <v xml:space="preserve">GET </v>
          </cell>
          <cell r="K120" t="str">
            <v xml:space="preserve">danhy-backend.hoanmy.com:443 </v>
          </cell>
          <cell r="L120" t="str">
            <v>/caresbook2/notify/6895a3abd65841414b714eba/list</v>
          </cell>
          <cell r="M120" t="str">
            <v xml:space="preserve">GET /caresbook2/notify/6895a3abd65841414b714eba/list?amount=10&amp;idx=1 HTTP/2_x000D_
Host: danhy-backend.hoanmy.com_x000D_
Content-Type: application/json_x000D_
Authorization: Bearer eyJhbGciOiJSUzI1NiIsInR5cCIgOiAiSldUIiwia2lkIiA6ICJiNmpqMHBaUGRCdF8xWmJ5YlRYUWgtVFlCczgwYmxjcHc1QURqMmZYeWdZIn0.eyJleHAiOjE3NTU2MjU3MjIsImlhdCI6MTc1NTU4OTcyMiwianRpIjoib25ydHJvOjNjM2YxNjc4LTJlMDMtNDNlNy1iNzM0LWRlNDc3M2QxZTZlNiIsImlzcyI6Imh0dHBzOi8vZGFuaHktYmFja2VuZC5ob2FubXkuY29tL2tleWNsb2FrL3JlYWxtcy9tb2JpbGUiLCJhdWQiOiJhY2NvdW50Iiwic3ViIjoiY2M4MTRkNDItNTcwMS00MjViLWI1OTQtMTQ1NzQ4MGE1ZjkyIiwidHlwIjoiQmVhcmVyIiwiYXpwIjoiY2FyZWJvb2t2Mi1tYW5hZ2VtZW50Iiwic2lkIjoiMzlmNjE5NzktMTFjYi00NmJiLTkzYWQtM2U3MTJkOWM2M2Vh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JijcLc1_OMfKUMRax_cnPXrz43sr2E1i8W95FUPmu7NGhEpk42Dd9pTPI5eqTjy3cCVnLhYPvMp3-yf9BpbXsbqMo3-FiTnIJ8WS6nhd_D3mGw5rBBsee99GC_f6uqNf70aQ_9GjRFecdP6mb-AeN97DrHTAGWLlH0XKN4YzEin7J2R56-flTRZSpnmUReaeYUyX_c3oEvCGQ7cyYNi0xuiv3oF5EPAwAz818ZycAx6y4WUv8xavzGsrQ0uVU2u4q11YUdXbzCg0V7mj2PC6Q3HBqrHozm4soEIVxCjAWbrAYYWw-nzzcKT6CnDtGLz8Ie1ehVCga6feF2ASRIVRSA_x000D_
Accept-Encoding: gzip, deflate, br_x000D_
User-Agent: okhttp/4.9.2_x000D_
_x000D_
 </v>
          </cell>
          <cell r="N120" t="str">
            <v xml:space="preserve">HTTP/2 200 OK_x000D_
Date: Tue, 19 Aug 2025 07:53:24 GMT_x000D_
Content-Type: application/json_x000D_
Cf-Ray: 971813b6df29e2e3-HKG_x000D_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20_x000D_
X-Kong-Proxy-Latency: 0_x000D_
Via: kong/2.8.5_x000D_
Cf-Cache-Status: DYNAMIC_x000D_
Report-To: {"endpoints":[{"url":"https:\/\/csp-reporting.cloudflare.com\/cdn-cgi\/script_monitor\/report?m=e2EvYbYh.R8QiER1H7KxCi4n3e96rfdnnLJEKhSumhU-1755590004-1.0.1.1-N7lkPJx_PUwMuO0dqQHUwImMIiWoORAne3eWwGFA0830hbKT0btW_IBp3KOWiAZVOWgv2X_rJ7kxesjiJ8rTZ2.DHxacvJHA8p6EBYln.DeALHml.fOV_M_90xtfyj9PLbGwgNZH0X3oqLheIwUdqYh6.oC2wfPBjTXC.xpP2OIluxrFQd_k1mat_DNjrpC5"}],"group":"cf-csp-endpoint","max_age":86400}_x000D_
Content-Security-Policy-Report-Only: script-src 'none'; report-uri https://csp-reporting.cloudflare.com/cdn-cgi/script_monitor/report?m=e2EvYbYh.R8QiER1H7KxCi4n3e96rfdnnLJEKhSumhU-1755590004-1.0.1.1-N7lkPJx_PUwMuO0dqQHUwImMIiWoORAne3eWwGFA0830hbKT0btW_IBp3KOWiAZVOWgv2X_rJ7kxesjiJ8rTZ2.DHxacvJHA8p6EBYln.DeALHml.fOV_M_90xtfyj9PLbGwgNZH0X3oqLheIwUdqYh6.oC2wfPBjTXC.xpP2OIluxrFQd_k1mat_DNjrpC5; report-to cf-csp-endpoint_x000D_
Strict-Transport-Security: max-age=15552000; includeSubDomains; preload_x000D_
Speculation-Rules: "/cdn-cgi/speculation"_x000D_
Server: cloudflare_x000D_
Alt-Svc: h3=":443"; ma=86400_x000D_
_x000D_
{"notification":[{"_id":"689d5e8edce5e7561215eb5d","type":8,"time":1755143820491,"title":null,"htmlContent":"Cảm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8cdce5e7561215eb5b","hsskId":null,"mpi":null,"ownerId":"6895a3abd65841414b714eba","userId":null,"hospitalId":null,"followUpExaminationId":0,"clinicalResultId":0,"clinicalRequireId":0,"examinationId":0,"receptionId":0},{"_id":"689d5e7dc46ce90d84b0ac82","type":8,"time":1755143802980,"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7ac46ce90d84b0ac80","hsskId":null,"mpi":null,"ownerId":"6895a3abd65841414b714eba","userId":null,"hospitalId":null,"followUpExaminationId":0,"clinicalResultId":0,"clinicalRequireId":0,"examinationId":0,"receptionId":0},{"_id":"689d5e11dce5e7561215eb5a","type":8,"time":1755143695182,"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e0fdce5e7561215eb58","hsskId":null,"mpi":null,"ownerId":"6895a3abd65841414b714eba","userId":null,"hospitalId":null,"followUpExaminationId":0,"clinicalResultId":0,"clinicalRequireId":0,"examinationId":0,"receptionId":0},{"_id":"689d5e05dce5e7561215eb57","type":1,"time":1755143685411,"title":null,"htmlContent":"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shortenContent":null,"hskcbId":null,"bookingId":"689d56e9dce5e7561215eb4a","hsskId":null,"mpi":null,"ownerId":"6895a3abd65841414b714eba","userId":null,"hospitalId":null,"followUpExaminationId":0,"clinicalResultId":0,"clinicalRequireId":0,"examinationId":0,"receptionId":0},{"_id":"689d5c2adce5e7561215eb51","type":8,"time":1755143207752,"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c27dce5e7561215eb4f","hsskId":null,"mpi":null,"ownerId":"6895a3abd65841414b714eba","userId":null,"hospitalId":null,"followUpExaminationId":0,"clinicalResultId":0,"clinicalRequireId":0,"examinationId":0,"receptionId":0},{"_id":"689d56ecdce5e7561215eb4c","type":8,"time":1755141865794,"title":null,"htmlContent":"Cảm ơn quý khách TÉT TÉT đã đặt lịch hẹn khám trên ứng dụng Bệnh viện Hoàn Mỹ Sài Gòn. Vui lòng chờ Bệnh viện Hoàn Mỹ Sài Gòn xem xét và phản hồi trong thời gian sớm nhất.","shortenContent":null,"hskcbId":null,"bookingId":"689d56e9dce5e7561215eb4a","hsskId":null,"mpi":null,"ownerId":"6895a3abd65841414b714eba","userId":null,"hospitalId":null,"followUpExaminationId":0,"clinicalResultId":0,"clinicalRequireId":0,"examinationId":0,"receptionId":0}],"idx":1} </v>
          </cell>
          <cell r="O120" t="str">
            <v xml:space="preserve"> </v>
          </cell>
          <cell r="P120" t="str">
            <v xml:space="preserve">{_x000D_
    "idx": 1, _x000D_
    "notification": [_x000D_
        {_x000D_
            "_id": "689d5e8edce5e7561215eb5d", _x000D_
            "bookingId": "689d5e8cdce5e7561215eb5b",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1755143820491, _x000D_
            "title": null, _x000D_
            "type": 8, _x000D_
            "userId": null_x000D_
        }, _x000D_
        {_x000D_
            "_id": "689d5e7dc46ce90d84b0ac82", _x000D_
            "bookingId": "689d5e7ac46ce90d84b0ac80",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1755143802980, _x000D_
            "title": null, _x000D_
            "type": 8, _x000D_
            "userId": null_x000D_
        }, _x000D_
        {_x000D_
            "_id": "689d5e11dce5e7561215eb5a", _x000D_
            "bookingId": "689d5e0fdce5e7561215eb58",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1755143695182, _x000D_
            "title": null, _x000D_
            "type": 8, _x000D_
            "userId": null_x000D_
        }, _x000D_
        {_x000D_
            "_id": "689d5e05dce5e7561215eb57", _x000D_
            "bookingId": "689d56e9dce5e7561215eb4a", _x000D_
            "clinicalRequireId": 0, _x000D_
            "clinicalResultId": 0, _x000D_
            "examinationId": 0, _x000D_
            "followUpExaminationId": 0, _x000D_
            "hospitalId": null, _x000D_
            "hskcbId": null, _x000D_
            "hsskId": null, _x000D_
            "htmlContent": "Lịch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 _x000D_
            "mpi": null, _x000D_
            "ownerId": "6895a3abd65841414b714eba", _x000D_
            "receptionId": 0, _x000D_
            "shortenContent": null, _x000D_
            "time": 1755143685411, _x000D_
            "title": null, _x000D_
            "type": 1, _x000D_
            "userId": null_x000D_
        }, _x000D_
        {_x000D_
            "_id": "689d5c2adce5e7561215eb51", _x000D_
            "bookingId": "689d5c27dce5e7561215eb4f",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1755143207752, _x000D_
            "title": null, _x000D_
            "type": 8, _x000D_
            "userId": null_x000D_
        }, _x000D_
        {_x000D_
            "_id": "689d56ecdce5e7561215eb4c", _x000D_
            "bookingId": "689d56e9dce5e7561215eb4a",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1755141865794, _x000D_
            "title": null, _x000D_
            "type": 8, _x000D_
            "userId": null_x000D_
        }_x000D_
    ]_x000D_
} </v>
          </cell>
          <cell r="Q120" t="str">
            <v xml:space="preserve">______ REQUEST _______x000D_
GET Params_x000D_
1. amount | 2. idx | _x000D_
_x000D_
POST Params_x000D_
1.  | _x000D_
_x000D_
Headers_x000D_
1. Host | 2. Content-Type | 3. Authorization | 4. Accept-Encoding | 5. User-Agent | _x000D_
_x000D_
Cookies_x000D_
_x000D_
_x000D_
_x000D_
______ RESPONSE _______x000D_
Params_x000D_
JSON_x000D_
1. notification_2_clinicalResultId | 2. notification_2_clinicalRequireId | 3. notification_1_receptionId | 4. notification_0_examinationId | 5. notification_0_shortenContent | 6. notification_2_receptionId | 7. notification_1_mpi | 8. notification_0_receptionId | 9. notification_2__id | 10. notification_1_bookingId | 11. notification_3_hskcbId | 12. notification_1_type | 13. notification_5_receptionId | 14. notification_1_clinicalRequireId | 15. notification_3_receptionId | 16. notification_5_examinationId | 17. notification_4_receptionId | 18. notification_1_ownerId | 19. notification_3_mpi | 20. notification_3_type | 21. notification_0_clinicalResultId | 22. notification_0_type | 23. notification_3_hospitalId | 24. notification_4__id | 25. notification_5_ownerId | 26. notification_2_hospitalId | 27. notification_3_clinicalRequireId | 28. notification_4_shortenContent | 29. notification_5_time | 30. notification_4_clinicalRequireId | 31. notification_4_type | 32. notification_4_hskcbId | 33. notification_5_title | 34. notification_5__id | 35. notification_0_hospitalId | 36. notification_0_followUpExaminationId | 37. notification_4_followUpExaminationId | 38. notification_0_ownerId | 39. notification_2_shortenContent | 40. notification_0_hskcbId | 41. notification_0__id | 42. notification_4_title | 43. notification_4_ownerId | 44. notification_4_clinicalResultId | 45. notification_2_bookingId | 46. notification_2_followUpExaminationId | 47. notification_5_bookingId | 48. notification_3_hsskId | 49. notification_2_userId | 50. notification_3_userId | 51. notification_3_htmlContent | 52. notification_4_userId | 53. notification_4_hsskId | 54. notification_5_userId | 55. notification_5_htmlContent | 56. notification_5_hsskId | 57. notification_2_hsskId | 58. notification_2_htmlContent | 59. notification_2_time | 60. notification_3_clinicalResultId | 61. notification_1_htmlContent | 62. notification_1_userId | 63. notification_0_userId | 64. notification_1_hospitalId | 65. notification_0_htmlContent | 66. notification_5_hskcbId | 67. notification_1__id | 68. notification_1_clinicalResultId | 69. notification_2_mpi | 70. notification_3_time | 71. notification_0_title | 72. notification_1_hskcbId | 73. notification_3_title | 74. notification_4_hospitalId | 75. notification_5_shortenContent | 76. notification_4_htmlContent | 77. notification_1_time | 78. notification_4_time | 79. notification_1_examinationId | 80. notification_4_bookingId | 81. notification_5_clinicalResultId | 82. notification_4_mpi | 83. notification_0_hsskId | 84. notification_3_ownerId | 85. idx | 86. notification_3__id | 87. notification_5_clinicalRequireId | 88. notification_5_mpi | 89. notification_0_time | 90. notification_2_title | 91. notification_5_hospitalId | 92. notification_0_bookingId | 93. notification_2_examinationId | 94. notification_1_shortenContent | 95. notification_3_examinationId | 96. notification_5_followUpExaminationId | 97. notification_3_bookingId | 98. notification_2_hskcbId | 99. notification_1_title | 100. notification_1_followUpExaminationId | 101. notification_3_followUpExaminationId | 102. notification_4_examinationId | 103. notification_0_clinicalRequireId | 104. notification_0_mpi | 105. notification_1_hsskId | 106. notification_5_type | 107. notification_2_ownerId | 108. notification_3_shortenContent | 109. notification_2_type | _x000D_
_x000D_
Headers_x000D_
1. Date | 2. Content-Type | 3. Cf-Ray | 4. Vary | 5. X-Content-Type-Options | 6. X-Xss-Protection | 7. X-Xss-Protection | 8. Cache-Control | 9. Pragma | 10. Expires | 11. X-Frame-Options | 12. X-Kong-Upstream-Latency | 13. X-Kong-Proxy-Latency | 14. Via | 15. Cf-Cache-Status | 16. Report-To | 17. Content-Security-Policy-Report-Only | 18. Strict-Transport-Security | 19. Speculation-Rules | 20. Server | 21. Alt-Svc |  </v>
          </cell>
          <cell r="R120"/>
          <cell r="S120"/>
        </row>
        <row r="121">
          <cell r="B121" t="str">
            <v>-</v>
          </cell>
          <cell r="C121" t="str">
            <v>#113</v>
          </cell>
          <cell r="D121"/>
          <cell r="E121"/>
          <cell r="F121" t="str">
            <v/>
          </cell>
          <cell r="G121"/>
          <cell r="H121" t="str">
            <v/>
          </cell>
          <cell r="I121" t="str">
            <v/>
          </cell>
          <cell r="J121"/>
          <cell r="K121"/>
          <cell r="L121"/>
          <cell r="M121"/>
          <cell r="N121"/>
          <cell r="O121"/>
          <cell r="P121"/>
          <cell r="Q121"/>
          <cell r="R121"/>
          <cell r="S121"/>
        </row>
        <row r="122">
          <cell r="B122" t="str">
            <v xml:space="preserve"> [Đánh giá trải nghiệm tại bệnh viện] [Đánh giá trải nghiệm tại bệnh viện]</v>
          </cell>
          <cell r="C122" t="str">
            <v>#110</v>
          </cell>
          <cell r="D122" t="str">
            <v>Đánh giá trải nghiệm tại bệnh viện</v>
          </cell>
          <cell r="E122" t="str">
            <v>Đánh giá trải nghiệm tại bệnh viện</v>
          </cell>
          <cell r="F122" t="str">
            <v/>
          </cell>
          <cell r="G122"/>
          <cell r="H122" t="str">
            <v>[0] log</v>
          </cell>
          <cell r="I122" t="str">
            <v>👈 Add log</v>
          </cell>
          <cell r="J122"/>
          <cell r="K122"/>
          <cell r="L122"/>
          <cell r="M122"/>
          <cell r="N122"/>
          <cell r="O122"/>
          <cell r="P122"/>
          <cell r="Q122"/>
          <cell r="R122"/>
          <cell r="S122"/>
        </row>
        <row r="123">
          <cell r="B123" t="str">
            <v>danhy-backend.hoanmy.com:443/caresbook2/ratingDoctor/getRatingByKhamBenhId [Hồ sơ khám sức khỏe &gt; Đánh trả trải nghiệm] [getRatingByKhamBenhId]</v>
          </cell>
          <cell r="C123" t="str">
            <v>#114</v>
          </cell>
          <cell r="D123" t="str">
            <v>Hồ sơ khám sức khỏe &gt; Đánh trả trải nghiệm</v>
          </cell>
          <cell r="E123" t="str">
            <v>getRatingByKhamBenhId</v>
          </cell>
          <cell r="F123" t="str">
            <v/>
          </cell>
          <cell r="G123" t="str">
            <v>Done</v>
          </cell>
          <cell r="H123" t="str">
            <v>[3] log</v>
          </cell>
          <cell r="I123" t="str">
            <v/>
          </cell>
          <cell r="J123" t="str">
            <v>POST</v>
          </cell>
          <cell r="K123" t="str">
            <v>danhy-backend.hoanmy.com:443</v>
          </cell>
          <cell r="L123" t="str">
            <v>/caresbook2/ratingDoctor/getRatingByKhamBenhId</v>
          </cell>
          <cell r="M123" t="str">
            <v>POST /caresbook2/ratingDoctor/getRatingByKhamBenhId HTTP/1.1_x000D_
authorization: Bearer eyJhbGciOiJSUzI1NiIsInR5cCIgOiAiSldUIiwia2lkIiA6ICJiNmpqMHBaUGRCdF8xWmJ5YlRYUWgtVFlCczgwYmxjcHc1QURqMmZYeWdZIn0.eyJleHAiOjE3NTU2MzI1NTEsImlhdCI6MTc1NTU5NjU1MSwianRpIjoib25ydHJvOmZmOTYyNWFhLTkyYmUtNGExNi04MWUzLWExOGZjMjE3NWIwNSIsImlzcyI6Imh0dHBzOi8vZGFuaHktYmFja2VuZC5ob2FubXkuY29tL2tleWNsb2FrL3JlYWxtcy9tb2JpbGUiLCJhdWQiOiJhY2NvdW50Iiwic3ViIjoiOTUwNjk0ZjUtYjhlYy00N2JkLTg3ODItOTUyYWY5OTA2M2I2IiwidHlwIjoiQmVhcmVyIiwiYXpwIjoiY2FyZWJvb2t2Mi1tYW5hZ2VtZW50Iiwic2lkIjoiNjIwMzM2MzQtOTA5MC00Y2MzLWIzYzYtZGRkOWUyNzQ1ZTc2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dGVzdDA0QHRlY2hsYWJjb3JwLmNvbSIsImVtYWlsIjoidnUubmd1eWVuK3Rlc3QwNEB0ZWNobGFiY29ycC5jb20ifQ.THTaJ2CXKGXnramr6QwAuMR-nL-wfALWGfQCPLkhVgSLos-qO8rMjhIUna3QxiGzQH4xQfi-G2LcfBrVyDrWWETqkZ33xZkefIvwqgwoKv8XaK8NPoa2HcYRwDRB2KjoeOg8h0mKkQ8YHwLJO4jOSYsIPWWHtXkRLjJ1sldNBv2aSjtegDRX_YW3hb8Wh017uBSHCHcs0Ni6RlT3BqIMI7XarM2kNnJd9KWBhnVpYvmENzKEUV9CS47X1ngiHY6mF9HJsQn7FMNmBlmfeXVtXnqRzLM_VfdZF9e6-Lr0K5u2zzPzzeWhwSLML5oH9diZ5qt3E78kSOvMs0bJR8bMCw_x000D_
Content-Type: application/json_x000D_
Content-Length: 41_x000D_
Host: danhy-backend.hoanmy.com_x000D_
Connection: keep-alive_x000D_
Accept-Encoding: gzip, deflate, br_x000D_
User-Agent: okhttp/4.9.2_x000D_
_x000D_
{_x000D_
  "maCSKCB": "79071",_x000D_
  "khamBenhId": "258062"_x000D_
}</v>
          </cell>
          <cell r="N123" t="str">
            <v>HTTP/1.1 200 _x000D_
Date: Tue, 19 Aug 2025 10:21:38 GMT_x000D_
Content-Type: application/json_x000D_
Connection: keep-alive_x000D_
CF-RAY: 9718ecdb8d90b45e-HKG_x000D_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11_x000D_
X-Kong-Proxy-Latency: 0_x000D_
Via: kong/2.8.5_x000D_
cf-cache-status: DYNAMIC_x000D_
Strict-Transport-Security: max-age=15552000; includeSubDomains; preload_x000D_
Server: cloudflare_x000D_
alt-svc: h3=":443"; ma=86400_x000D_
Content-Length: 575_x000D_
_x000D_
{_x000D_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v>
          </cell>
          <cell r="O123" t="str">
            <v>{_x000D_
  "maCSKCB": "79071",_x000D_
  "khamBenhId": "258062"_x000D_
}</v>
          </cell>
          <cell r="P123" t="str">
            <v>{_x000D_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v>
          </cell>
          <cell r="Q123"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23"/>
          <cell r="S123"/>
        </row>
        <row r="124">
          <cell r="B124" t="str">
            <v>danhy-backend.hoanmy.com:443/caresbook2/ratingDoctor/addRating [Hồ sơ khám sức khỏe &gt; Đánh trả trải nghiệm] [addRating]</v>
          </cell>
          <cell r="C124" t="str">
            <v>#115</v>
          </cell>
          <cell r="D124" t="str">
            <v>Hồ sơ khám sức khỏe &gt; Đánh trả trải nghiệm</v>
          </cell>
          <cell r="E124" t="str">
            <v>addRating</v>
          </cell>
          <cell r="F124" t="str">
            <v/>
          </cell>
          <cell r="G124" t="str">
            <v>Done</v>
          </cell>
          <cell r="H124" t="str">
            <v>[3] log</v>
          </cell>
          <cell r="I124" t="str">
            <v/>
          </cell>
          <cell r="J124" t="str">
            <v>POST</v>
          </cell>
          <cell r="K124" t="str">
            <v>danhy-backend.hoanmy.com:443</v>
          </cell>
          <cell r="L124" t="str">
            <v>/caresbook2/ratingDoctor/addRating</v>
          </cell>
          <cell r="M124" t="str">
            <v>POST /caresbook2/ratingDoctor/addRating HTTP/1.1_x000D_
authorization: Bearer eyJhbGciOiJSUzI1NiIsInR5cCIgOiAiSldUIiwia2lkIiA6ICJiNmpqMHBaUGRCdF8xWmJ5YlRYUWgtVFlCczgwYmxjcHc1QURqMmZYeWdZIn0.eyJleHAiOjE3NTU2MTQ1OTksImlhdCI6MTc1NTU3ODU5OSwianRpIjoib25ydHJvOmZmNzVhOWQ0LTYwMzYtNDQwMS1hNjlkLTFlYjUwMDRkOWUwZiIsImlzcyI6Imh0dHBzOi8vZGFuaHktYmFja2VuZC5ob2FubXkuY29tL2tleWNsb2FrL3JlYWxtcy9tb2JpbGUiLCJhdWQiOiJhY2NvdW50Iiwic3ViIjoiZjVhNThiYWQtZmVlYS00ZTVkLTkxOTUtMjdlYTBlMDE1ODhjIiwidHlwIjoiQmVhcmVyIiwiYXpwIjoiY2FyZWJvb2t2Mi1tYW5hZ2VtZW50Iiwic2lkIjoiYzM1OTM2ZTQtYWNmYy00NjM2LWFkOTEtYjRmMmIxYWY1NDM1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xIn0.WKO0YtiaxMxwntlmPzx1HNpdbXPXEghVtQeEuOmdKMX0aFAVhQVFK2ZRsFIlcFTFcAc1K-P1czpku5MS7jqAuR9c53q5fgLdnjnr9cjeL1O0Ddq6ecAay5684x435oqSC191tEg7u-ZN1gtVyyhJQYFu79IJoySwzsFuAIbLUHphLqKugXS89bRwILeVyDFgf0_fNfI3101y_eQAZScycZ4t0rgT635NyFiYcaPrrnU33nonQ9BoODkFYey5MFhDosbqb0r_nZVOT_0anvuEBbB0OUlGpPW1BXRlTH-iOqPmGt3Rpimi3lBifzaZFSPUVLCD4yoQlt06tkYgzYPvzg_x000D_
Content-Type: application/json_x000D_
Content-Length: 403_x000D_
Host: danhy-backend.hoanmy.com_x000D_
Connection: keep-alive_x000D_
Accept-Encoding: gzip, deflate, br_x000D_
User-Agent: okhttp/4.9.2_x000D_
_x000D_
{_x000D_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v>
          </cell>
          <cell r="N124" t="str">
            <v>HTTP/1.1 200 _x000D_
Date: Tue, 19 Aug 2025 10:50:28 GMT_x000D_
Content-Type: application/json_x000D_
Connection: keep-alive_x000D_
CF-RAY: 9719171569d68499-HKG_x000D_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25_x000D_
X-Kong-Proxy-Latency: 1_x000D_
Via: kong/2.8.5_x000D_
cf-cache-status: DYNAMIC_x000D_
Strict-Transport-Security: max-age=15552000; includeSubDomains; preload_x000D_
Server: cloudflare_x000D_
alt-svc: h3=":443"; ma=86400_x000D_
Content-Length: 575_x000D_
_x000D_
{_x000D_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v>
          </cell>
          <cell r="O124" t="str">
            <v>{_x000D_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v>
          </cell>
          <cell r="P124" t="str">
            <v>{_x000D_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v>
          </cell>
          <cell r="Q124"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24"/>
          <cell r="S124"/>
        </row>
        <row r="125">
          <cell r="B125" t="str">
            <v>-</v>
          </cell>
          <cell r="C125" t="str">
            <v>#116</v>
          </cell>
          <cell r="D125"/>
          <cell r="E125"/>
          <cell r="F125" t="str">
            <v/>
          </cell>
          <cell r="G125"/>
          <cell r="H125" t="str">
            <v/>
          </cell>
          <cell r="I125" t="str">
            <v/>
          </cell>
          <cell r="J125"/>
          <cell r="K125"/>
          <cell r="L125"/>
          <cell r="M125"/>
          <cell r="N125"/>
          <cell r="O125"/>
          <cell r="P125"/>
          <cell r="Q125"/>
          <cell r="R125"/>
          <cell r="S125"/>
        </row>
        <row r="126">
          <cell r="B126" t="str">
            <v>-</v>
          </cell>
          <cell r="C126" t="str">
            <v>#117</v>
          </cell>
          <cell r="D126"/>
          <cell r="E126"/>
          <cell r="F126" t="str">
            <v/>
          </cell>
          <cell r="G126"/>
          <cell r="H126" t="str">
            <v/>
          </cell>
          <cell r="I126" t="str">
            <v/>
          </cell>
          <cell r="J126"/>
          <cell r="K126"/>
          <cell r="L126"/>
          <cell r="M126"/>
          <cell r="N126"/>
          <cell r="O126"/>
          <cell r="P126"/>
          <cell r="Q126"/>
          <cell r="R126"/>
          <cell r="S126"/>
        </row>
        <row r="127">
          <cell r="B127" t="str">
            <v xml:space="preserve"> [Group: Góp ý dịch vụ] [Góp ý dịch vụ]</v>
          </cell>
          <cell r="C127" t="str">
            <v>#122</v>
          </cell>
          <cell r="D127" t="str">
            <v>Group: Góp ý dịch vụ</v>
          </cell>
          <cell r="E127" t="str">
            <v>Góp ý dịch vụ</v>
          </cell>
          <cell r="F127" t="str">
            <v/>
          </cell>
          <cell r="G127"/>
          <cell r="H127" t="str">
            <v>[0] log</v>
          </cell>
          <cell r="I127" t="str">
            <v>👈 Add log</v>
          </cell>
          <cell r="J127"/>
          <cell r="K127"/>
          <cell r="L127"/>
          <cell r="M127"/>
          <cell r="N127"/>
          <cell r="O127"/>
          <cell r="P127"/>
          <cell r="Q127"/>
          <cell r="R127"/>
          <cell r="S127"/>
        </row>
        <row r="128">
          <cell r="B128" t="str">
            <v>danhy-backend.hoanmy.com:443/caresbook2/feedback/addFeedBack [Góp ý dịch vụ] [Góp ý dịch vụ]</v>
          </cell>
          <cell r="C128" t="str">
            <v>#118</v>
          </cell>
          <cell r="D128" t="str">
            <v>Góp ý dịch vụ</v>
          </cell>
          <cell r="E128" t="str">
            <v>Góp ý dịch vụ</v>
          </cell>
          <cell r="F128" t="str">
            <v/>
          </cell>
          <cell r="G128" t="str">
            <v>Done</v>
          </cell>
          <cell r="H128" t="str">
            <v>[3] log</v>
          </cell>
          <cell r="I128" t="str">
            <v/>
          </cell>
          <cell r="J128" t="str">
            <v>POST</v>
          </cell>
          <cell r="K128" t="str">
            <v>danhy-backend.hoanmy.com:443</v>
          </cell>
          <cell r="L128" t="str">
            <v>/caresbook2/feedback/addFeedBack</v>
          </cell>
          <cell r="M128" t="str">
            <v>POST /caresbook2/feedback/addFeedBack HTTP/1.1_x000D_
authorization: Bearer eyJhbGciOiJSUzI1NiIsInR5cCIgOiAiSldUIiwia2lkIiA6ICJiNmpqMHBaUGRCdF8xWmJ5YlRYUWgtVFlCczgwYmxjcHc1QURqMmZYeWdZIn0.eyJleHAiOjE3NTU3MDEzNDksImlhdCI6MTc1NTY2NTM0OSwianRpIjoib25ydHJvOjNlMzU3YzFmLTgwMzMtNDhlNS05ODQyLWJjMDU0ZmNlYTIwMSIsImlzcyI6Imh0dHBzOi8vZGFuaHktYmFja2VuZC5ob2FubXkuY29tL2tleWNsb2FrL3JlYWxtcy9tb2JpbGUiLCJhdWQiOiJhY2NvdW50Iiwic3ViIjoiY2ViMWM3NDEtYjhkYy00OTg4LTlmM2MtOTRmYjMxY2JlNzQyIiwidHlwIjoiQmVhcmVyIiwiYXpwIjoiY2FyZWJvb2t2Mi1tYW5hZ2VtZW50Iiwic2lkIjoiMmViNDdhOWMtNzZlMy00ODNhLWE2NjUtNThkMzFiNTZkYzY4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4In0.L0nzeS8MVsPNepTinpow9KEZQZerwzQzjTjiLo9F3poAM4YSSTWD24iaFx1fCzozL4NWfw3wR8CnB7StFgkglOJLI4UDpeD1Gl352UDgr42eP5jYgWnFqfS-6Li7gc9XMKVo0HSqlWWUu8DJC4fjO0sqkc5b_qgC3au-KqwevnvIIBanO1tFNywqo9hZEmp1d50HJkQnsWFlfNOI_5HX6AIOeLaX7rgyLk0pdnjZ76rSajrAQcVKFuZ4ZTogOicK8hW_9UXoNf8kyreZdhJERw2wPH-IQs1MFOFrdiQ7PEVHxYHgNbTNd787TSkp1RAItE8_6-MqnI3vuZgy1v0-VA_x000D_
Content-Type: application/json_x000D_
Content-Length: 172_x000D_
Host: danhy-backend.hoanmy.com_x000D_
Connection: keep-alive_x000D_
Accept-Encoding: gzip, deflate, br_x000D_
User-Agent: okhttp/4.9.2_x000D_
_x000D_
{_x000D_
  "feedBackType": "satisfied",_x000D_
  "maCSKCB": "79071",_x000D_
  "feedBackContent": "H",_x000D_
  "createdTime": 1755671224228,_x000D_
  "fullName": "Nguyễn Bảo An",_x000D_
  "userName": "0969000058",_x000D_
  "solveType": "solved"_x000D_
}</v>
          </cell>
          <cell r="N128" t="str">
            <v>HTTP/1.1 200 _x000D_
Date: Wed, 20 Aug 2025 06:38:01 GMT_x000D_
Content-Type: application/json_x000D_
Connection: keep-alive_x000D_
CF-RAY: 971fe2adffb0dd67-HKG_x000D_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11_x000D_
X-Kong-Proxy-Latency: 0_x000D_
Via: kong/2.8.5_x000D_
cf-cache-status: DYNAMIC_x000D_
Strict-Transport-Security: max-age=15552000; includeSubDomains; preload_x000D_
Server: cloudflare_x000D_
alt-svc: h3=":443"; ma=86400_x000D_
Content-Length: 4_x000D_
_x000D_
true</v>
          </cell>
          <cell r="O128" t="str">
            <v>{
  "feedBackType": "satisfied",
  "maCSKCB": "79071",
  "feedBackContent": "H",
  "createdTime": 1755671224228,
  "fullName": "Nguyễn Bảo An",
  "userName": "0969000058",
  "solveType": "solved"
}</v>
          </cell>
          <cell r="P128" t="b">
            <v>1</v>
          </cell>
          <cell r="Q128" t="str">
            <v xml:space="preserve">______ REQUEST _______x000D_
GET Params_x000D_
1. ownerId_x000D_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28"/>
          <cell r="S128"/>
        </row>
        <row r="129">
          <cell r="B129" t="str">
            <v>-</v>
          </cell>
          <cell r="C129" t="str">
            <v>#119</v>
          </cell>
          <cell r="D129"/>
          <cell r="E129"/>
          <cell r="F129" t="str">
            <v/>
          </cell>
          <cell r="G129"/>
          <cell r="H129" t="str">
            <v/>
          </cell>
          <cell r="I129" t="str">
            <v/>
          </cell>
          <cell r="J129"/>
          <cell r="K129"/>
          <cell r="L129"/>
          <cell r="M129"/>
          <cell r="N129"/>
          <cell r="O129"/>
          <cell r="P129"/>
          <cell r="Q129"/>
          <cell r="R129"/>
          <cell r="S129"/>
        </row>
        <row r="130">
          <cell r="B130" t="str">
            <v>-</v>
          </cell>
          <cell r="C130" t="str">
            <v>#120</v>
          </cell>
          <cell r="D130"/>
          <cell r="E130"/>
          <cell r="F130" t="str">
            <v/>
          </cell>
          <cell r="G130"/>
          <cell r="H130" t="str">
            <v/>
          </cell>
          <cell r="I130" t="str">
            <v/>
          </cell>
          <cell r="J130"/>
          <cell r="K130"/>
          <cell r="L130"/>
          <cell r="M130"/>
          <cell r="N130"/>
          <cell r="O130"/>
          <cell r="P130"/>
          <cell r="Q130"/>
          <cell r="R130"/>
          <cell r="S130"/>
        </row>
        <row r="131">
          <cell r="B131" t="str">
            <v>-</v>
          </cell>
          <cell r="C131" t="str">
            <v>#121</v>
          </cell>
          <cell r="D131"/>
          <cell r="E131"/>
          <cell r="F131" t="str">
            <v/>
          </cell>
          <cell r="G131"/>
          <cell r="H131" t="str">
            <v/>
          </cell>
          <cell r="I131" t="str">
            <v/>
          </cell>
          <cell r="J131"/>
          <cell r="K131"/>
          <cell r="L131"/>
          <cell r="M131"/>
          <cell r="N131"/>
          <cell r="O131"/>
          <cell r="P131"/>
          <cell r="Q131"/>
          <cell r="R131"/>
          <cell r="S131"/>
        </row>
        <row r="132">
          <cell r="B132" t="str">
            <v xml:space="preserve"> [Group: hồ sơ khám sức khỏe] [Hồ sơ khám sức khỏe]</v>
          </cell>
          <cell r="C132" t="str">
            <v>#122</v>
          </cell>
          <cell r="D132" t="str">
            <v>Group: hồ sơ khám sức khỏe</v>
          </cell>
          <cell r="E132" t="str">
            <v>Hồ sơ khám sức khỏe</v>
          </cell>
          <cell r="F132" t="str">
            <v/>
          </cell>
          <cell r="G132"/>
          <cell r="H132" t="str">
            <v>[0] log</v>
          </cell>
          <cell r="I132" t="str">
            <v>👈 Add log</v>
          </cell>
          <cell r="J132"/>
          <cell r="K132"/>
          <cell r="L132"/>
          <cell r="M132"/>
          <cell r="N132"/>
          <cell r="O132"/>
          <cell r="P132"/>
          <cell r="Q132"/>
          <cell r="R132"/>
          <cell r="S132"/>
        </row>
        <row r="133">
          <cell r="B133" t="str">
            <v>danhy-backend.hoanmy.com:443/forhis/hskcb/caresbook/getHealthyPackage [Hồ sơ &gt; hồ sơ khám sức khỏe ] [lấy hồ sơ khám sức khỏe]</v>
          </cell>
          <cell r="C133" t="str">
            <v>#123</v>
          </cell>
          <cell r="D133" t="str">
            <v xml:space="preserve">Hồ sơ &gt; hồ sơ khám sức khỏe </v>
          </cell>
          <cell r="E133" t="str">
            <v>lấy hồ sơ khám sức khỏe</v>
          </cell>
          <cell r="F133" t="str">
            <v/>
          </cell>
          <cell r="G133" t="str">
            <v>Done</v>
          </cell>
          <cell r="H133" t="str">
            <v>[3] log</v>
          </cell>
          <cell r="I133" t="str">
            <v/>
          </cell>
          <cell r="J133" t="str">
            <v>POST</v>
          </cell>
          <cell r="K133" t="str">
            <v>danhy-backend.hoanmy.com:443</v>
          </cell>
          <cell r="L133" t="str">
            <v>/forhis/hskcb/caresbook/getHealthyPackage</v>
          </cell>
          <cell r="M133" t="str">
            <v>POST /forhis/hskcb/caresbook/getHealthyPackage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148_x000D_
Host: danhy-backend.hoanmy.com_x000D_
Connection: keep-alive_x000D_
Accept-Encoding: gzip, deflate, br_x000D_
User-Agent: okhttp/4.9.2_x000D_
_x000D_
{"userId":"68a3e809a2bf6530de0a6afb","mpi":"250024307","page":0,"pageSize":10,"searchKey":"","ownerId":"68a3e809a2bf6530de0a6afa","maCSKCB":"79071"}</v>
          </cell>
          <cell r="N133" t="str">
            <v>HTTP/1.1 200 _x000D_
Date: Tue, 19 Aug 2025 08:17:54 GMT_x000D_
Content-Type: application/json_x000D_
Connection: keep-alive_x000D_
CF-RAY: 97183795cec103b3-HKG_x000D_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422_x000D_
X-Kong-Proxy-Latency: 1_x000D_
Via: kong/2.8.5_x000D_
cf-cache-status: DYNAMIC_x000D_
Strict-Transport-Security: max-age=15552000; includeSubDomains; preload_x000D_
Server: cloudflare_x000D_
alt-svc: h3=":443"; ma=86400_x000D_
Content-Length: 806_x000D_
_x000D_
{"list":[{"benhNhanId":451843,"maYTe":"250024307","hopDongBenhNhanId":10859,"hopDongId":580,"tenGoiKhamKSK":"GÓI THÔNG TƯ 32 NỮ","congTy":null,"ngayKetQua":"03/10/2025 16:45:03","namKetQua":"2025","phanLoai":"Loại II","xepLoai":"Loại II","danhGia":"DU DIEU KIEN","bacSiKetLuan":"Nguyễn Trường Sơn","ketLuan":"","tiepNhanId":227276,"tenBenhNhan":"Lê Minh Hải"},{"benhNhanId":451843,"maYTe":"250024307","hopDongBenhNhanId":10858,"hopDongId":579,"tenGoiKhamKSK":"[hmsg][12-2023]gói Lái Xe Nam","congTy":null,"ngayKetQua":"03/07/2025 09:55:53","namKetQua":"2025","phanLoai":"Loại I","xepLoai":"Loại I","danhGia":"BÌNH THƯỜNG","bacSiKetLuan":"Nguyễn Trường Sơn","ketLuan":"BÌNH THƯỜNG","tiepNhanId":227276,"tenBenhNhan":"Lê Minh Hải"}],"amount":2,"page":0,"totalPage":1}</v>
          </cell>
          <cell r="O133" t="str">
            <v>{_x000D_
        "maCSKCB": "79071",_x000D_
        "mpi": "250024307",_x000D_
        "pageSize": 10,_x000D_
        "page": 0,_x000D_
        "searchKey": "",_x000D_
        "ownerId": "68a3e809a2bf6530de0a6afa",_x000D_
        "userId": "68a3e809a2bf6530de0a6afb"_x000D_
	}</v>
          </cell>
          <cell r="P133" t="str">
            <v>{_x000D_
        "amount": 2,_x000D_
        "totalPage": 1,_x000D_
        "page": 0,_x000D_
        "list": [_x000D_
                {_x000D_
                        "tenGoiKhamKSK": "GÓI THÔNG TƯ 32 NỮ",_x000D_
                        "hopDongBenhNhanId": 10859,_x000D_
                        "tiepNhanId": 227276,_x000D_
                        "hopDongId": 580,_x000D_
                        "ketLuan": "",_x000D_
                        "ngayKetQua": "03/10/2025 16:45:03",_x000D_
                        "phanLoai": "Loại II",_x000D_
                        "congTy": null,_x000D_
                        "benhNhanId": 451843,_x000D_
                        "bacSiKetLuan": "Nguyễn Trường Sơn",_x000D_
                        "tenBenhNhan": "Lê Minh Hải",_x000D_
                        "maYTe": "250024307",_x000D_
                        "danhGia": "DU DIEU KIEN",_x000D_
                        "namKetQua": "2025",_x000D_
                        "xepLoai": "Loại II"_x000D_
                },_x000D_
                {_x000D_
                        "tenGoiKhamKSK": "[hmsg][12-2023]gói Lái Xe Nam",_x000D_
                        "hopDongBenhNhanId": 10858,_x000D_
                        "tiepNhanId": 227276,_x000D_
                        "hopDongId": 579,_x000D_
                        "ketLuan": "BÌNH THƯỜNG",_x000D_
                        "ngayKetQua": "03/07/2025 09:55:53",_x000D_
                        "phanLoai": "Loại I",_x000D_
                        "congTy": null,_x000D_
                        "benhNhanId": 451843,_x000D_
                        "bacSiKetLuan": "Nguyễn Trường Sơn",_x000D_
                        "tenBenhNhan": "Lê Minh Hải",_x000D_
                        "maYTe": "250024307",_x000D_
                        "danhGia": "BÌNH THƯỜNG",_x000D_
                        "namKetQua": "2025",_x000D_
                        "xepLoai": "Loại I"_x000D_
                }_x000D_
        ]_x000D_
	}</v>
          </cell>
          <cell r="Q133" t="str">
            <v xml:space="preserve">______ REQUEST _______x000D_
GET Params_x000D_
_x000D_
_x000D_
POST Params_x000D_
JSON_x000D_
1. userId | 2. mpi | 3. page | 4. pageSize | 5. searchKey | 6. ownerId | 7. maCSKCB | _x000D_
_x000D_
Headers_x000D_
1. authorization | 2. Content-Type | 3. Content-Length | 4. Host | 5. Connection | 6. Accept-Encoding | 7. User-Agent | _x000D_
_x000D_
Cookies_x000D_
_x000D_
_x000D_
_x000D_
______ RESPONSE _______x000D_
Params_x000D_
JSON_x000D_
1. userId | 2. mpi | 3. page | 4. pageSize | 5. searchKey | 6. ownerId | 7.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3"/>
          <cell r="S133"/>
        </row>
        <row r="134">
          <cell r="B134" t="str">
            <v>danhy-backend.hoanmy.com:443/forhis/booking/getAppointments [Hồ sơ &gt; hồ sơ khám sức khỏe ] [disable
(Duplicate #94)]</v>
          </cell>
          <cell r="C134" t="str">
            <v>#124</v>
          </cell>
          <cell r="D134" t="str">
            <v xml:space="preserve">Hồ sơ &gt; hồ sơ khám sức khỏe </v>
          </cell>
          <cell r="E134" t="str">
            <v>disable
(Duplicate #94)</v>
          </cell>
          <cell r="F134" t="str">
            <v/>
          </cell>
          <cell r="G134" t="str">
            <v>Done</v>
          </cell>
          <cell r="H134" t="str">
            <v>[0] log</v>
          </cell>
          <cell r="I134" t="str">
            <v>👈 Add log</v>
          </cell>
          <cell r="J134" t="str">
            <v>POST</v>
          </cell>
          <cell r="K134" t="str">
            <v>danhy-backend.hoanmy.com:443</v>
          </cell>
          <cell r="L134" t="str">
            <v>/forhis/booking/getAppointments</v>
          </cell>
          <cell r="M134" t="str">
            <v>POST /forhis/booking/getAppointments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19_x000D_
Host: danhy-backend.hoanmy.com_x000D_
Connection: keep-alive_x000D_
Accept-Encoding: gzip, deflate, br_x000D_
User-Agent: okhttp/4.9.2_x000D_
_x000D_
{"mpi":"250024307"}</v>
          </cell>
          <cell r="N134" t="str">
            <v>HTTP/1.1 200 _x000D_
Date: Tue, 19 Aug 2025 08:17:53 GMT_x000D_
Content-Type: application/json_x000D_
Connection: keep-alive_x000D_
CF-RAY: 971837960f928517-HKG_x000D_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261_x000D_
X-Kong-Proxy-Latency: 1_x000D_
Via: kong/2.8.5_x000D_
cf-cache-status: DYNAMIC_x000D_
Strict-Transport-Security: max-age=15552000; includeSubDomains; preload_x000D_
Server: cloudflare_x000D_
alt-svc: h3=":443"; ma=86400_x000D_
Content-Length: 2_x000D_
_x000D_
[]</v>
          </cell>
          <cell r="O134" t="str">
            <v>{"mpi": "250024307"	}</v>
          </cell>
          <cell r="P134" t="str">
            <v>[]</v>
          </cell>
          <cell r="Q134" t="str">
            <v xml:space="preserve">______ REQUEST _______x000D_
GET Params_x000D_
_x000D_
_x000D_
POST Params_x000D_
JSON_x000D_
1. mpi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4"/>
          <cell r="S134"/>
        </row>
        <row r="135">
          <cell r="B135" t="str">
            <v>danhy-backend.hoanmy.com:443/forhis/hskcb/caresbook/getDiagnosticLabSessions [Hồ sơ &gt; hồ sơ khám sức khỏe &gt; chi tiết xét nghiệm] [disable
(Duplicate #98)]</v>
          </cell>
          <cell r="C135" t="str">
            <v>#125</v>
          </cell>
          <cell r="D135" t="str">
            <v>Hồ sơ &gt; hồ sơ khám sức khỏe &gt; chi tiết xét nghiệm</v>
          </cell>
          <cell r="E135" t="str">
            <v>disable
(Duplicate #98)</v>
          </cell>
          <cell r="F135" t="str">
            <v/>
          </cell>
          <cell r="G135" t="str">
            <v>Done</v>
          </cell>
          <cell r="H135" t="str">
            <v>[0] log</v>
          </cell>
          <cell r="I135" t="str">
            <v>👈 Add log</v>
          </cell>
          <cell r="J135" t="str">
            <v>POST</v>
          </cell>
          <cell r="K135" t="str">
            <v>danhy-backend.hoanmy.com:443</v>
          </cell>
          <cell r="L135" t="str">
            <v>/forhis/hskcb/caresbook/getDiagnosticLabSessions</v>
          </cell>
          <cell r="M135" t="str">
            <v>POST /forhis/hskcb/caresbook/getDiagnosticLabSessions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130_x000D_
Host: danhy-backend.hoanmy.com_x000D_
Connection: keep-alive_x000D_
Accept-Encoding: gzip, deflate, br_x000D_
User-Agent: okhttp/4.9.2_x000D_
_x000D_
{"tiepNhanId":227276,"maCSKCB":"79071","mpi":"250024307","userId":"68a3e809a2bf6530de0a6afb","ownerId":"68a3e809a2bf6530de0a6afa"}</v>
          </cell>
          <cell r="N135" t="str">
            <v>HTTP/1.1 200 _x000D_
Date: Tue, 19 Aug 2025 08:18:44 GMT_x000D_
Content-Type: application/json_x000D_
Connection: keep-alive_x000D_
CF-RAY: 971838d1dab6cb25-HKG_x000D_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72_x000D_
X-Kong-Proxy-Latency: 0_x000D_
Via: kong/2.8.5_x000D_
cf-cache-status: DYNAMIC_x000D_
Strict-Transport-Security: max-age=15552000; includeSubDomains; preload_x000D_
Server: cloudflare_x000D_
alt-svc: h3=":443"; ma=86400_x000D_
Content-Length: 11134_x000D_
_x000D_
[{"dichVuId":29,"tenXetNghiem":"Cholesterol toàn phần [máu]","kqXetNghiemId":2668734,"ngayYLenh":"02/26/2025 00:00:00","maNhom":"0101","tenNhom":"XN Sinh Hóa","thongTinXetNghiem":[{"dichVuId":29,"key":"Cholesterol toàn phần [máu]","value":"","mucBinhThuong":null,"mucBinhThuongMin":"130","mucBinhThuongMax":"200","batThuong":"0","donViTinh":""}]},{"dichVuId":592,"tenXetNghiem":"Tổng phân tích nước tiểu","kqXetNghiemId":2668734,"ngayYLenh":"02/26/2025 00:00:00","maNhom":"01","tenNhom":"XÉT NGHIỆM","thongTinXetNghiem":[{"dichVuId":626,"key":"S.G","value":"","mucBinhThuong":null,"mucBinhThuongMin":"1.01","mucBinhThuongMax":"1.025","batThuong":"0","donViTinh":""},{"dichVuId":627,"key":"LEU","value":"","mucBinhThuong":null,"mucBinhThuongMin":"","mucBinhThuongMax":"Negative : &lt; 20","batThuong":"0","donViTinh":""},{"dichVuId":628,"key":"NIT","value":"","mucBinhThuong":null,"mucBinhThuongMin":"","mucBinhThuongMax":"Negative","batThuong":"0","donViTinh":""},{"dichVuId":629,"key":"pH","value":"","mucBinhThuong":null,"mucBinhThuongMin":"5","mucBinhThuongMax":"8","batThuong":"0","donViTinh":""},{"dichVuId":630,"key":"ERY","value":"","mucBinhThuong":null,"mucBinhThuongMin":"","mucBinhThuongMax":"Negative : &lt;10","batThuong":"0","donViTinh":""},{"dichVuId":631,"key":"PRO","value":"","mucBinhThuong":null,"mucBinhThuongMin":"","mucBinhThuongMax":"Negative: &lt; 20","batThuong":"0","donViTinh":""},{"dichVuId":632,"key":"GLU","value":"","mucBinhThuong":null,"mucBinhThuongMin":"","mucBinhThuongMax":"Norm : &lt;20","batThuong":"0","donViTinh":""},{"dichVuId":633,"key":"KET","value":"","mucBinhThuong":null,"mucBinhThuongMin":"","mucBinhThuongMax":"Negative : &lt;10","batThuong":"0","donViTinh":""},{"dichVuId":634,"key":"URO","value":"","mucBinhThuong":null,"mucBinhThuongMin":"","mucBinhThuongMax":"Norm :&lt;1","batThuong":"0","donViTinh":""},{"dichVuId":635,"key":"BIL","value":"","mucBinhThuong":null,"mucBinhThuongMin":"","mucBinhThuongMax":"Negative :&lt;0.5","batThuong":"0","donViTinh":""},{"dichVuId":685,"key":"Cells","value":"","mucBinhThuong":null,"mucBinhThuongMin":"","mucBinhThuongMax":"(1-3 / HPF)","batThuong":"0","donViTinh":""},{"dichVuId":686,"key":"Bacteria","value":"","mucBinhThuong":null,"mucBinhThuongMin":"","mucBinhThuongMax":"00","batThuong":"0","donViTinh":""},{"dichVuId":687,"key":"Mycose","value":"","mucBinhThuong":null,"mucBinhThuongMin":"","mucBinhThuongMax":"00","batThuong":"0","donViTinh":""},{"dichVuId":688,"key":"Crystal","value":"","mucBinhThuong":null,"mucBinhThuongMin":"","mucBinhThuongMax":"00","batThuong":"0","donViTinh":""},{"dichVuId":689,"key":"Casts","value":"","mucBinhThuong":null,"mucBinhThuongMin":"","mucBinhThuongMax":"Hyaline cast:&lt;5/LPF","batThuong":"0","donViTinh":""}]},{"dichVuId":780,"tenXetNghiem":"Methamphetamin [nước tiểu]","kqXetNghiemId":2668734,"ngayYLenh":"02/26/2025 00:00:00","maNhom":"0112","tenNhom":"XN Vi Sinh","thongTinXetNghiem":[{"dichVuId":780,"key":"Methamphetamin [nước tiểu]","value":"","mucBinhThuong":null,"mucBinhThuongMin":"","mucBinhThuongMax":"","batThuong":"0","donViTinh":""}]},{"dichVuId":585,"tenXetNghiem":"Marijuana metaboltites [nước tiểu]","kqXetNghiemId":2668734,"ngayYLenh":"02/26/2025 00:00:00","maNhom":"0112","tenNhom":"XN Vi Sinh","thongTinXetNghiem":[{"dichVuId":585,"key":"Marijuana metaboltites [nước tiểu]","value":"","mucBinhThuong":null,"mucBinhThuongMin":"","mucBinhThuongMax":"","batThuong":"0","donViTinh":""}]},{"dichVuId":652,"tenXetNghiem":"Amphetamine [nước tiểu]","kqXetNghiemId":2668734,"ngayYLenh":"02/26/2025 00:00:00","maNhom":"0112","tenNhom":"XN Vi Sinh","thongTinXetNghiem":[{"dichVuId":652,"key":"Amphetamine [nước tiểu]","value":"","mucBinhThuong":null,"mucBinhThuongMin":"Negative","mucBinhThuongMax":"","batThuong":"0","donViTinh":""}]},{"dichVuId":248,"tenXetNghiem":"Ethanol (cồn) [máu]","kqXetNghiemId":2668734,"ngayYLenh":"02/26/2025 00:00:00","maNhom":"0101","tenNhom":"XN Sinh Hóa","thongTinXetNghiem":[{"dichVuId":248,"key":"Ethanol (cồn) [máu]","value":"","mucBinhThuong":null,"mucBinhThuongMin":"","mucBinhThuongMax":"","batThuong":"0","donViTinh":""}]},{"dichVuId":468,"tenXetNghiem":"Tổng phân tích tế bào máu bằng máy đếm laser [máu]","kqXetNghiemId":2668734,"ngayYLenh":"02/26/2025 00:00:00","maNhom":"0111","tenNhom":"XN Huyết Học","thongTinXetNghiem":[{"dichVuId":472,"key":"Leukocytes(WBC)","value":"","mucBinhThuong":null,"mucBinhThuongMin":"4","mucBinhThuongMax":"10","batThuong":"0","donViTinh":""},{"dichVuId":473,"key":"Neutrophils","value":"","mucBinhThuong":null,"mucBinhThuongMin":"50","mucBinhThuongMax":"66","batThuong":"0","donViTinh":""},{"dichVuId":474,"key":"Eosinophils","value":"","mucBinhThuong":null,"mucBinhThuongMin":"0","mucBinhThuongMax":"5","batThuong":"0","donViTinh":""},{"dichVuId":475,"key":"Monocytes","value":"","mucBinhThuong":null,"mucBinhThuongMin":"0","mucBinhThuongMax":"10","batThuong":"0","donViTinh":""},{"dichVuId":476,"key":"Basophils","value":"","mucBinhThuong":null,"mucBinhThuongMin":"0","mucBinhThuongMax":"1.5","batThuong":"0","donViTinh":""},{"dichVuId":477,"key":"Lymphocytes","value":"","mucBinhThuong":null,"mucBinhThuongMin":"20","mucBinhThuongMax":"35","batThuong":"0","donViTinh":""},{"dichVuId":478,"key":"Neutrophils#","value":"","mucBinhThuong":null,"mucBinhThuongMin":"3","mucBinhThuongMax":"9","batThuong":"0","donViTinh":""},{"dichVuId":479,"key":"Eosinophils#","value":"","mucBinhThuong":null,"mucBinhThuongMin":"0.05","mucBinhThuongMax":"0.5","batThuong":"0","donViTinh":""},{"dichVuId":480,"key":"Monocytes#","value":"","mucBinhThuong":null,"mucBinhThuongMin":"0.1","mucBinhThuongMax":"0.7","batThuong":"0","donViTinh":""},{"dichVuId":481,"key":"Basophils#","value":"","mucBinhThuong":null,"mucBinhThuongMin":"0.01","mucBinhThuongMax":"0.05","batThuong":"0","donViTinh":""},{"dichVuId":482,"key":"Lymphocytes#","value":"","mucBinhThuong":null,"mucBinhThuongMin":"1","mucBinhThuongMax":"3.5","batThuong":"0","donViTinh":""},{"dichVuId":483,"key":"Erythrocytes(RBC)","value":"","mucBinhThuong":null,"mucBinhThuongMin":"3.5","mucBinhThuongMax":"5.5","batThuong":"0","donViTinh":""},{"dichVuId":484,"key":"Hematocrit","value":"","mucBinhThuong":null,"mucBinhThuongMin":"37","mucBinhThuongMax":"50","batThuong":"0","donViTinh":""},{"dichVuId":485,"key":"MCV","value":"","mucBinhThuong":null,"mucBinhThuongMin":"80","mucBinhThuongMax":"99","batThuong":"0","donViTinh":""},{"dichVuId":486,"key":"MCH","value":"","mucBinhThuong":null,"mucBinhThuongMin":"27","mucBinhThuongMax":"31","batThuong":"0","donViTinh":""},{"dichVuId":487,"key":"MCHC","value":"","mucBinhThuong":null,"mucBinhThuongMin":"33","mucBinhThuongMax":"37","batThuong":"0","donViTinh":""},{"dichVuId":488,"key":"RDW","value":"","mucBinhThuong":null,"mucBinhThuongMin":"11.5","mucBinhThuongMax":"14.5","batThuong":"0","donViTinh":""},{"dichVuId":489,"key":"Hemoglobin","value":"","mucBinhThuong":null,"mucBinhThuongMin":"11","mucBinhThuongMax":"16","batThuong":"0","donViTinh":""},{"dichVuId":490,"key":"Platelets(PLT)","value":"","mucBinhThuong":null,"mucBinhThuongMin":"150","mucBinhThuongMax":"400","batThuong":"0","donViTinh":""},{"dichVuId":491,"key":"MPV","value":"","mucBinhThuong":null,"mucBinhThuongMin":"7.2","mucBinhThuongMax":"11.1","batThuong":"0","donViTinh":""},{"dichVuId":492,"key":"PCT","value":"","mucBinhThuong":null,"mucBinhThuongMin":"0.1","mucBinhThuongMax":"0.28","batThuong":"0","donViTinh":""},{"dichVuId":493,"key":"PDW","value":"","mucBinhThuong":null,"mucBinhThuongMin":"9","mucBinhThuongMax":"17","batThuong":"0","donViTinh":""},{"dichVuId":521,"key":"Blast","value":"","mucBinhThuong":null,"mucBinhThuongMin":"0","mucBinhThuongMax":"0","batThuong":"0","donViTinh":""},{"dichVuId":522,"key":"Myeloblast","value":"","mucBinhThuong":null,"mucBinhThuongMin":"","mucBinhThuongMax":"","batThuong":"0","donViTinh":""},{"dichVuId":523,"key":"Promyelocyte","value":"","mucBinhThuong":null,"mucBinhThuongMin":"","mucBinhThuongMax":"","batThuong":"0","donViTinh":""},{"dichVuId":524,"key":"Myelocyte Neutrophil","value":"","mucBinhThuong":null,"mucBinhThuongMin":"","mucBinhThuongMax":"","batThuong":"0","donViTinh":""},{"dichVuId":525,"key":"Metamyelocyte Neutrophil","value":"","mucBinhThuong":null,"mucBinhThuongMin":"","mucBinhThuongMax":"","batThuong":"0","donViTinh":""},{"dichVuId":526,"key":"Segment Neutrophil","value":"","mucBinhThuong":null,"mucBinhThuongMin":"50","mucBinhThuongMax":"66","batThuong":"0","donViTinh":""},{"dichVuId":527,"key":"S.Esinophil","value":"","mucBinhThuong":null,"mucBinhThuongMin":"","mucBinhThuongMax":"","batThuong":"0","donViTinh":""},{"dichVuId":528,"key":"Blast#","value":"","mucBinhThuong":null,"mucBinhThuongMin":"0","mucBinhThuongMax":"0","batThuong":"0","donViTinh":""},{"dichVuId":4234,"key":"IG","value":"","mucBinhThuong":null,"mucBinhThuongMin":"","mucBinhThuongMax":"","batThuong":"0","donViTinh":""},{"dichVuId":4235,"key":"IG#","value":"","mucBinhThuong":null,"mucBinhThuongMin":"","mucBinhThuongMax":"","batThuong":"0","donViTinh":""},{"dichVuId":4236,"key":"NRBC","value":"","mucBinhThuong":null,"mucBinhThuongMin":"","mucBinhThuongMax":"","batThuong":"0","donViTinh":""}]},{"dichVuId":81,"tenXetNghiem":"AST (SGOT) [máu]","kqXetNghiemId":2668734,"ngayYLenh":"02/26/2025 00:00:00","maNhom":"0101","tenNhom":"XN Sinh Hóa","thongTinXetNghiem":[{"dichVuId":81,"key":"AST (SGOT) [máu]","value":"","mucBinhThuong":null,"mucBinhThuongMin":"5","mucBinhThuongMax":"35","batThuong":"0","donViTinh":""}]},{"dichVuId":614,"tenXetNghiem":"Heroin (morphine) [nước tiểu]","kqXetNghiemId":2668734,"ngayYLenh":"02/26/2025 00:00:00","maNhom":"0112","tenNhom":"XN Vi Sinh","thongTinXetNghiem":[{"dichVuId":614,"key":"Heroin (morphine) [nước tiểu]","value":"","mucBinhThuong":null,"mucBinhThuongMin":"Negative","mucBinhThuongMax":"","batThuong":"0","donViTinh":""}]},{"dichVuId":82,"tenXetNghiem":"ALT (SGPT) [máu]","kqXetNghiemId":2668734,"ngayYLenh":"02/26/2025 00:00:00","maNhom":"0101","tenNhom":"XN Sinh Hóa","thongTinXetNghiem":[{"dichVuId":82,"key":"ALT (SGPT) [máu]","value":"","mucBinhThuong":null,"mucBinhThuongMin":"0","mucBinhThuongMax":"35","batThuong":"0","donViTinh":""}]},{"dichVuId":40,"tenXetNghiem":"Urea [máu]","kqXetNghiemId":2668734,"ngayYLenh":"02/26/2025 00:00:00","maNhom":"0101","tenNhom":"XN Sinh Hóa","thongTinXetNghiem":[{"dichVuId":40,"key":"Urea [máu]","value":"","mucBinhThuong":null,"mucBinhThuongMin":"16","mucBinhThuongMax":"48","batThuong":"0","donViTinh":""}]},{"dichVuId":41,"tenXetNghiem":"Creatinine [máu]","kqXetNghiemId":2668734,"ngayYLenh":"02/26/2025 00:00:00","maNhom":"0101","tenNhom":"XN Sinh Hóa","thongTinXetNghiem":[{"dichVuId":4237,"key":"eGFR","value":"","mucBinhThuong":null,"mucBinhThuongMin":"","mucBinhThuongMax":"","batThuong":"0","donViTinh":""}]},{"dichVuId":42,"tenXetNghiem":"Glucose [máu]","kqXetNghiemId":2668734,"ngayYLenh":"02/26/2025 00:00:00","maNhom":"0101","tenNhom":"XN Sinh Hóa","thongTinXetNghiem":[{"dichVuId":42,"key":"Glucose [máu]","value":"","mucBinhThuong":null,"mucBinhThuongMin":"70","mucBinhThuongMax":"100","batThuong":"0","donViTinh":""}]}]</v>
          </cell>
          <cell r="O135" t="str">
            <v>{_x000D_
        "maCSKCB": "79071",_x000D_
        "mpi": "250024307",_x000D_
        "tiepNhanId": 227276,_x000D_
        "ownerId": "68a3e809a2bf6530de0a6afa",_x000D_
        "userId": "68a3e809a2bf6530de0a6afb"_x000D_
	}</v>
          </cell>
          <cell r="P135" t="str">
            <v>[{"dichVuId":29,"tenXetNghiem":"Cholesterol toàn phần [máu]","kqXetNghiemId":2668734,"ngayYLenh":"02/26/2025 00:00:00","maNhom":"0101","tenNhom":"XN Sinh Hóa","thongTinXetNghiem":[{"dichVuId":29,"key":"Cholesterol toàn phần [máu]","value":"","mucBinhThuong":null,"mucBinhThuongMin":"130","mucBinhThuongMax":"200","batThuong":"0","donViTinh":""}]},{"dichVuId":592,"tenXetNghiem":"Tổng phân tích nước tiểu","kqXetNghiemId":2668734,"ngayYLenh":"02/26/2025 00:00:00","maNhom":"01","tenNhom":"XÉT NGHIỆM","thongTinXetNghiem":[{"dichVuId":626,"key":"S.G","value":"","mucBinhThuong":null,"mucBinhThuongMin":"1.01","mucBinhThuongMax":"1.025","batThuong":"0","donViTinh":""},{"dichVuId":627,"key":"LEU","value":"","mucBinhThuong":null,"mucBinhThuongMin":"","mucBinhThuongMax":"Negative : &lt; 20","batThuong":"0","donViTinh":""},{"dichVuId":628,"key":"NIT","value":"","mucBinhThuong":null,"mucBinhThuongMin":"","mucBinhThuongMax":"Negative","batThuong":"0","donViTinh":""},{"dichVuId":629,"key":"pH","value":"","mucBinhThuong":null,"mucBinhThuongMin":"5","mucBinhThuongMax":"8","batThuong":"0","donViTinh":""},{"dichVuId":630,"key":"ERY","value":"","mucBinhThuong":null,"mucBinhThuongMin":"","mucBinhThuongMax":"Negative : &lt;10","batThuong":"0","donViTinh":""},{"dichVuId":631,"key":"PRO","value":"","mucBinhThuong":null,"mucBinhThuongMin":"","mucBinhThuongMax":"Negative: &lt; 20","batThuong":"0","donViTinh":""},{"dichVuId":632,"key":"GLU","value":"","mucBinhThuong":null,"mucBinhThuongMin":"","mucBinhThuongMax":"Norm : &lt;20","batThuong":"0","donViTinh":""},{"dichVuId":633,"key":"KET","value":"","mucBinhThuong":null,"mucBinhThuongMin":"","mucBinhThuongMax":"Negative : &lt;10","batThuong":"0","donViTinh":""},{"dichVuId":634,"key":"URO","value":"","mucBinhThuong":null,"mucBinhThuongMin":"","mucBinhThuongMax":"Norm :&lt;1","batThuong":"0","donViTinh":""},{"dichVuId":635,"key":"BIL","value":"","mucBinhThuong":null,"mucBinhThuongMin":"","mucBinhThuongMax":"Negative :&lt;0.5","batThuong":"0","donViTinh":""},{"dichVuId":685,"key":"Cells","value":"","mucBinhThuong":null,"mucBinhThuongMin":"","mucBinhThuongMax":"(1-3 / HPF)","batThuong":"0","donViTinh":""},{"dichVuId":686,"key":"Bacteria","value":"","mucBinhThuong":null,"mucBinhThuongMin":"","mucBinhThuongMax":"00","batThuong":"0","donViTinh":""},{"dichVuId":687,"key":"Mycose","value":"","mucBinhThuong":null,"mucBinhThuongMin":"","mucBinhThuongMax":"00","batThuong":"0","donViTinh":""},{"dichVuId":688,"key":"Crystal","value":"","mucBinhThuong":null,"mucBinhThuongMin":"","mucBinhThuongMax":"00","batThuong":"0","donViTinh":""},{"dichVuId":689,"key":"Casts","value":"","mucBinhThuong":null,"mucBinhThuongMin":"","mucBinhThuongMax":"Hyaline cast:&lt;5/LPF","batThuong":"0","donViTinh":""}]},{"dichVuId":780,"tenXetNghiem":"Methamphetamin [nước tiểu]","kqXetNghiemId":2668734,"ngayYLenh":"02/26/2025 00:00:00","maNhom":"0112","tenNhom":"XN Vi Sinh","thongTinXetNghiem":[{"dichVuId":780,"key":"Methamphetamin [nước tiểu]","value":"","mucBinhThuong":null,"mucBinhThuongMin":"","mucBinhThuongMax":"","batThuong":"0","donViTinh":""}]},{"dichVuId":585,"tenXetNghiem":"Marijuana metaboltites [nước tiểu]","kqXetNghiemId":2668734,"ngayYLenh":"02/26/2025 00:00:00","maNhom":"0112","tenNhom":"XN Vi Sinh","thongTinXetNghiem":[{"dichVuId":585,"key":"Marijuana metaboltites [nước tiểu]","value":"","mucBinhThuong":null,"mucBinhThuongMin":"","mucBinhThuongMax":"","batThuong":"0","donViTinh":""}]},{"dichVuId":652,"tenXetNghiem":"Amphetamine [nước tiểu]","kqXetNghiemId":2668734,"ngayYLenh":"02/26/2025 00:00:00","maNhom":"0112","tenNhom":"XN Vi Sinh","thongTinXetNghiem":[{"dichVuId":652,"key":"Amphetamine [nước tiểu]","value":"","mucBinhThuong":null,"mucBinhThuongMin":"Negative","mucBinhThuongMax":"","batThuong":"0","donViTinh":""}]},{"dichVuId":248,"tenXetNghiem":"Ethanol (cồn) [máu]","kqXetNghiemId":2668734,"ngayYLenh":"02/26/2025 00:00:00","maNhom":"0101","tenNhom":"XN Sinh Hóa","thongTinXetNghiem":[{"dichVuId":248,"key":"Ethanol (cồn) [máu]","value":"","mucBinhThuong":null,"mucBinhThuongMin":"","mucBinhThuongMax":"","batThuong":"0","donViTinh":""}]},{"dichVuId":468,"tenXetNghiem":"Tổng phân tích tế bào máu bằng máy đếm laser [máu]","kqXetNghiemId":2668734,"ngayYLenh":"02/26/2025 00:00:00","maNhom":"0111","tenNhom":"XN Huyết Học","thongTinXetNghiem":[{"dichVuId":472,"key":"Leukocytes(WBC)","value":"","mucBinhThuong":null,"mucBinhThuongMin":"4","mucBinhThuongMax":"10","batThuong":"0","donViTinh":""},{"dichVuId":473,"key":"Neutrophils","value":"","mucBinhThuong":null,"mucBinhThuongMin":"50","mucBinhThuongMax":"66","batThuong":"0","donViTinh":""},{"dichVuId":474,"key":"Eosinophils","value":"","mucBinhThuong":null,"mucBinhThuongMin":"0","mucBinhThuongMax":"5","batThuong":"0","donViTinh":""},{"dichVuId":475,"key":"Monocytes","value":"","mucBinhThuong":null,"mucBinhThuongMin":"0","mucBinhThuongMax":"10","batThuong":"0","donViTinh":""},{"dichVuId":476,"key":"Basophils","value":"","mucBinhThuong":null,"mucBinhThuongMin":"0","mucBinhThuongMax":"1.5","batThuong":"0","donViTinh":""},{"dichVuId":477,"key":"Lymphocytes","value":"","mucBinhThuong":null,"mucBinhThuongMin":"20","mucBinhThuongMax":"35","batThuong":"0","donViTinh":""},{"dichVuId":478,"key":"Neutrophils#","value":"","mucBinhThuong":null,"mucBinhThuongMin":"3","mucBinhThuongMax":"9","batThuong":"0","donViTinh":""},{"dichVuId":479,"key":"Eosinophils#","value":"","mucBinhThuong":null,"mucBinhThuongMin":"0.05","mucBinhThuongMax":"0.5","batThuong":"0","donViTinh":""},{"dichVuId":480,"key":"Monocytes#","value":"","mucBinhThuong":null,"mucBinhThuongMin":"0.1","mucBinhThuongMax":"0.7","batThuong":"0","donViTinh":""},{"dichVuId":481,"key":"Basophils#","value":"","mucBinhThuong":null,"mucBinhThuongMin":"0.01","mucBinhThuongMax":"0.05","batThuong":"0","donViTinh":""},{"dichVuId":482,"key":"Lymphocytes#","value":"","mucBinhThuong":null,"mucBinhThuongMin":"1","mucBinhThuongMax":"3.5","batThuong":"0","donViTinh":""},{"dichVuId":483,"key":"Erythrocytes(RBC)","value":"","mucBinhThuong":null,"mucBinhThuongMin":"3.5","mucBinhThuongMax":"5.5","batThuong":"0","donViTinh":""},{"dichVuId":484,"key":"Hematocrit","value":"","mucBinhThuong":null,"mucBinhThuongMin":"37","mucBinhThuongMax":"50","batThuong":"0","donViTinh":""},{"dichVuId":485,"key":"MCV","value":"","mucBinhThuong":null,"mucBinhThuongMin":"80","mucBinhThuongMax":"99","batThuong":"0","donViTinh":""},{"dichVuId":486,"key":"MCH","value":"","mucBinhThuong":null,"mucBinhThuongMin":"27","mucBinhThuongMax":"31","batThuong":"0","donViTinh":""},{"dichVuId":487,"key":"MCHC","value":"","mucBinhThuong":null,"mucBinhThuongMin":"33","mucBinhThuongMax":"37","batThuong":"0","donViTinh":""},{"dichVuId":488,"key":"RDW","value":"","mucBinhThuong":null,"mucBinhThuongMin":"11.5","mucBinhThuongMax":"14.5","batThuong":"0","donViTinh":""},{"dichVuId":489,"key":"Hemoglobin","value":"","mucBinhThuong":null,"mucBinhThuongMin":"11","mucBinhThuongMax":"16","batThuong":"0","donViTinh":""},{"dichVuId":490,"key":"Platelets(PLT)","value":"","mucBinhThuong":null,"mucBinhThuongMin":"150","mucBinhThuongMax":"400","batThuong":"0","donViTinh":""},{"dichVuId":491,"key":"MPV","value":"","mucBinhThuong":null,"mucBinhThuongMin":"7.2","mucBinhThuongMax":"11.1","batThuong":"0","donViTinh":""},{"dichVuId":492,"key":"PCT","value":"","mucBinhThuong":null,"mucBinhThuongMin":"0.1","mucBinhThuongMax":"0.28","batThuong":"0","donViTinh":""},{"dichVuId":493,"key":"PDW","value":"","mucBinhThuong":null,"mucBinhThuongMin":"9","mucBinhThuongMax":"17","batThuong":"0","donViTinh":""},{"dichVuId":521,"key":"Blast","value":"","mucBinhThuong":null,"mucBinhThuongMin":"0","mucBinhThuongMax":"0","batThuong":"0","donViTinh":""},{"dichVuId":522,"key":"Myeloblast","value":"","mucBinhThuong":null,"mucBinhThuongMin":"","mucBinhThuongMax":"","batThuong":"0","donViTinh":""},{"dichVuId":523,"key":"Promyelocyte","value":"","mucBinhThuong":null,"mucBinhThuongMin":"","mucBinhThuongMax":"","batThuong":"0","donViTinh":""},{"dichVuId":524,"key":"Myelocyte Neutrophil","value":"","mucBinhThuong":null,"mucBinhThuongMin":"","mucBinhThuongMax":"","batThuong":"0","donViTinh":""},{"dichVuId":525,"key":"Metamyelocyte Neutrophil","value":"","mucBinhThuong":null,"mucBinhThuongMin":"","mucBinhThuongMax":"","batThuong":"0","donViTinh":""},{"dichVuId":526,"key":"Segment Neutrophil","value":"","mucBinhThuong":null,"mucBinhThuongMin":"50","mucBinhThuongMax":"66","batThuong":"0","donViTinh":""},{"dichVuId":527,"key":"S.Esinophil","value":"","mucBinhThuong":null,"mucBinhThuongMin":"","mucBinhThuongMax":"","batThuong":"0","donViTinh":""},{"dichVuId":528,"key":"Blast#","value":"","mucBinhThuong":null,"mucBinhThuongMin":"0","mucBinhThuongMax":"0","batThuong":"0","donViTinh":""},{"dichVuId":4234,"key":"IG","value":"","mucBinhThuong":null,"mucBinhThuongMin":"","mucBinhThuongMax":"","batThuong":"0","donViTinh":""},{"dichVuId":4235,"key":"IG#","value":"","mucBinhThuong":null,"mucBinhThuongMin":"","mucBinhThuongMax":"","batThuong":"0","donViTinh":""},{"dichVuId":4236,"key":"NRBC","value":"","mucBinhThuong":null,"mucBinhThuongMin":"","mucBinhThuongMax":"","batThuong":"0","donViTinh":""}]},{"dichVuId":81,"tenXetNghiem":"AST (SGOT) [máu]","kqXetNghiemId":2668734,"ngayYLenh":"02/26/2025 00:00:00","maNhom":"0101","tenNhom":"XN Sinh Hóa","thongTinXetNghiem":[{"dichVuId":81,"key":"AST (SGOT) [máu]","value":"","mucBinhThuong":null,"mucBinhThuongMin":"5","mucBinhThuongMax":"35","batThuong":"0","donViTinh":""}]},{"dichVuId":614,"tenXetNghiem":"Heroin (morphine) [nước tiểu]","kqXetNghiemId":2668734,"ngayYLenh":"02/26/2025 00:00:00","maNhom":"0112","tenNhom":"XN Vi Sinh","thongTinXetNghiem":[{"dichVuId":614,"key":"Heroin (morphine) [nước tiểu]","value":"","mucBinhThuong":null,"mucBinhThuongMin":"Negative","mucBinhThuongMax":"","batThuong":"0","donViTinh":""}]},{"dichVuId":82,"tenXetNghiem":"ALT (SGPT) [máu]","kqXetNghiemId":2668734,"ngayYLenh":"02/26/2025 00:00:00","maNhom":"0101","tenNhom":"XN Sinh Hóa","thongTinXetNghiem":[{"dichVuId":82,"key":"ALT (SGPT) [máu]","value":"","mucBinhThuong":null,"mucBinhThuongMin":"0","mucBinhThuongMax":"35","batThuong":"0","donViTinh":""}]},{"dichVuId":40,"tenXetNghiem":"Urea [máu]","kqXetNghiemId":2668734,"ngayYLenh":"02/26/2025 00:00:00","maNhom":"0101","tenNhom":"XN Sinh Hóa","thongTinXetNghiem":[{"dichVuId":40,"key":"Urea [máu]","value":"","mucBinhThuong":null,"mucBinhThuongMin":"16","mucBinhThuongMax":"48","batThuong":"0","donViTinh":""}]},{"dichVuId":41,"tenXetNghiem":"Creatinine [máu]","kqXetNghiemId":2668734,"ngayYLenh":"02/26/2025 00:00:00","maNhom":"0101","tenNhom":"XN Sinh Hóa","thongTinXetNghiem":[{"dichVuId":4237,"key":"eGFR","value":"","mucBinhThuong":null,"mucBinhThuongMin":"","mucBinhThuongMax":"","batThuong":"0","donViTinh":""}]},{"dichVuId":42,"tenXetNghiem":"Glucose [máu]","kqXetNghiemId":2668734,"ngayYLenh":"02/26/2025 00:00:00","maNhom":"0101","tenNhom":"XN Sinh Hóa","thongTinXetNghiem":[{"dichVuId":42,"key":"Glucose [máu]","value":"","mucBinhThuong":null,"mucBinhThuongMin":"70","mucBinhThuongMax":"100","batThuong":"0","donViTinh":""}]}]</v>
          </cell>
          <cell r="Q135" t="str">
            <v xml:space="preserve">______ REQUEST _______x000D_
GET Params_x000D_
_x000D_
_x000D_
POST Params_x000D_
JSON_x000D_
1. tiepNhanId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5"/>
          <cell r="S135"/>
        </row>
        <row r="136">
          <cell r="B136" t="str">
            <v>danhy-backend.hoanmy.com:443/forhis/hskcb/caresbook/getClinicalSession [Hồ sơ &gt; hồ sơ khám sức khỏe &gt; chi tiết xét nghiệm &gt; kết quả cận lâm sàng] [disable
(Duplicate #99)]</v>
          </cell>
          <cell r="C136" t="str">
            <v>#126</v>
          </cell>
          <cell r="D136" t="str">
            <v>Hồ sơ &gt; hồ sơ khám sức khỏe &gt; chi tiết xét nghiệm &gt; kết quả cận lâm sàng</v>
          </cell>
          <cell r="E136" t="str">
            <v>disable
(Duplicate #99)</v>
          </cell>
          <cell r="F136" t="str">
            <v/>
          </cell>
          <cell r="G136" t="str">
            <v>Done</v>
          </cell>
          <cell r="H136" t="str">
            <v>[0] log</v>
          </cell>
          <cell r="I136" t="str">
            <v>👈 Add log</v>
          </cell>
          <cell r="J136" t="str">
            <v>POST</v>
          </cell>
          <cell r="K136" t="str">
            <v>danhy-backend.hoanmy.com:443</v>
          </cell>
          <cell r="L136" t="str">
            <v>/forhis/hskcb/caresbook/getClinicalSession</v>
          </cell>
          <cell r="M136" t="str">
            <v>POST /forhis/hskcb/caresbook/getClinicalSession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130_x000D_
Host: danhy-backend.hoanmy.com_x000D_
Connection: keep-alive_x000D_
Accept-Encoding: gzip, deflate, br_x000D_
User-Agent: okhttp/4.9.2_x000D_
_x000D_
{"tiepNhanId":227276,"maCSKCB":"79071","mpi":"250024307","userId":"68a3e809a2bf6530de0a6afb","ownerId":"68a3e809a2bf6530de0a6afa"}</v>
          </cell>
          <cell r="N136" t="str">
            <v>HTTP/1.1 200 _x000D_
Date: Tue, 19 Aug 2025 08:19:19 GMT_x000D_
Content-Type: application/json_x000D_
Connection: keep-alive_x000D_
CF-RAY: 971839abab4b0ed8-HKG_x000D_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137_x000D_
X-Kong-Proxy-Latency: 1_x000D_
Via: kong/2.8.5_x000D_
cf-cache-status: DYNAMIC_x000D_
Strict-Transport-Security: max-age=15552000; includeSubDomains; preload_x000D_
Server: cloudflare_x000D_
alt-svc: h3=":443"; ma=86400_x000D_
Content-Length: 549_x000D_
_x000D_
[{"dichVuId":959,"tenXetNghiem":"X-quang số hóa 1 phim: Tim phổi thẳng ","kqXetNghiemId":2668726,"maXetNghiem":null,"ngayYLenh":"02/26/2025 00:00:00","maNhom":"0302","tenNhom":"X-Quang"},{"dichVuId":1120,"tenXetNghiem":"Siêu âm màu tổng quát","kqXetNghiemId":2668732,"maXetNghiem":null,"ngayYLenh":"02/26/2025 00:00:00","maNhom":"0304","tenNhom":"Siêu Âm"},{"dichVuId":1132,"tenXetNghiem":"ECG (Điện tâm đồ)","kqXetNghiemId":2668730,"maXetNghiem":null,"ngayYLenh":"02/26/2025 00:00:00","maNhom":"0703","tenNhom":"Điện Tim"}]</v>
          </cell>
          <cell r="O136" t="str">
            <v>{_x000D_
        "maCSKCB": "79071",_x000D_
        "mpi": "250024307",_x000D_
        "tiepNhanId": 227276,_x000D_
        "ownerId": "68a3e809a2bf6530de0a6afa",_x000D_
        "userId": "68a3e809a2bf6530de0a6afb"_x000D_
	}</v>
          </cell>
          <cell r="P136" t="str">
            <v>[{"dichVuId":959,"tenXetNghiem":"X-quang số hóa 1 phim: Tim phổi thẳng ","kqXetNghiemId":2668726,"maXetNghiem":null,"ngayYLenh":"02/26/2025 00:00:00","maNhom":"0302","tenNhom":"X-Quang"},{"dichVuId":1120,"tenXetNghiem":"Siêu âm màu tổng quát","kqXetNghiemId":2668732,"maXetNghiem":null,"ngayYLenh":"02/26/2025 00:00:00","maNhom":"0304","tenNhom":"Siêu Âm"},{"dichVuId":1132,"tenXetNghiem":"ECG (Điện tâm đồ)","kqXetNghiemId":2668730,"maXetNghiem":null,"ngayYLenh":"02/26/2025 00:00:00","maNhom":"0703","tenNhom":"Điện Tim"}]</v>
          </cell>
          <cell r="Q136" t="str">
            <v xml:space="preserve">______ REQUEST _______x000D_
GET Params_x000D_
_x000D_
_x000D_
POST Params_x000D_
JSON_x000D_
1. tiepNhanId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6"/>
          <cell r="S136"/>
        </row>
        <row r="137">
          <cell r="B137" t="str">
            <v>danhy-backend.hoanmy.com:443/forhis/hskcb/caresbook/getClinicalListImageDetail [Hồ sơ &gt; hồ sơ khám sức khỏe &gt; chi tiết xét nghiệm &gt; kết quả cận lâm sàng] [lấy list những hình ảnh xét nghiệm]</v>
          </cell>
          <cell r="C137" t="str">
            <v>#127</v>
          </cell>
          <cell r="D137" t="str">
            <v>Hồ sơ &gt; hồ sơ khám sức khỏe &gt; chi tiết xét nghiệm &gt; kết quả cận lâm sàng</v>
          </cell>
          <cell r="E137" t="str">
            <v>lấy list những hình ảnh xét nghiệm</v>
          </cell>
          <cell r="F137" t="str">
            <v/>
          </cell>
          <cell r="G137" t="str">
            <v>Done</v>
          </cell>
          <cell r="H137" t="str">
            <v>[3] log</v>
          </cell>
          <cell r="I137" t="str">
            <v/>
          </cell>
          <cell r="J137" t="str">
            <v>POST</v>
          </cell>
          <cell r="K137" t="str">
            <v>danhy-backend.hoanmy.com:443</v>
          </cell>
          <cell r="L137" t="str">
            <v>/forhis/hskcb/caresbook/getClinicalListImageDetail</v>
          </cell>
          <cell r="M137" t="str">
            <v>POST /forhis/hskcb/caresbook/getClinicalListImageDetail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{"clsKetQuaId":2668726,"mpi":"250024307","userId":"68a3e809a2bf6530de0a6afb","ownerId":"68a3e809a2bf6530de0a6afa","maCSKCB":"79071"}</v>
          </cell>
          <cell r="N137" t="str">
            <v>HTTP/1.1 200 _x000D_
Date: Tue, 19 Aug 2025 08:19:24 GMT_x000D_
Content-Type: application/json_x000D_
Connection: keep-alive_x000D_
CF-RAY: 971839ccda4f0ed8-HKG_x000D_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57_x000D_
X-Kong-Proxy-Latency: 0_x000D_
Via: kong/2.8.5_x000D_
cf-cache-status: DYNAMIC_x000D_
Strict-Transport-Security: max-age=15552000; includeSubDomains; preload_x000D_
Server: cloudflare_x000D_
alt-svc: h3=":443"; ma=86400_x000D_
Content-Length: 26_x000D_
_x000D_
{"total":0,"listImage":[]}</v>
          </cell>
          <cell r="O137" t="str">
            <v>{_x000D_
        "maCSKCB": "79071",_x000D_
        "mpi": "250024307",_x000D_
        "ownerId": "68a3e809a2bf6530de0a6afa",_x000D_
        "userId": "68a3e809a2bf6530de0a6afb",_x000D_
        "clsKetQuaId": 2668726_x000D_
	}</v>
          </cell>
          <cell r="P137" t="str">
            <v>{_x000D_
        "total": 0,_x000D_
        "listImage": []_x000D_
	}</v>
          </cell>
          <cell r="Q137" t="str">
            <v xml:space="preserve">______ REQUEST _______x000D_
GET Params_x000D_
_x000D_
_x000D_
POST Params_x000D_
JSON_x000D_
1. clsKetQuaId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clsKetQuaId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7"/>
          <cell r="S137"/>
        </row>
        <row r="138">
          <cell r="B138" t="str">
            <v>danhy-backend.hoanmy.com:443/forhis/hskcb/caresbook/getDiagnosticImageDetail [Hồ sơ &gt; hồ sơ khám sức khỏe &gt; chi tiết xét nghiệm &gt; kết quả cận lâm sàng] [lấy thông tin chi tiết xét nghiệm cận lâm sàng]</v>
          </cell>
          <cell r="C138" t="str">
            <v>#128</v>
          </cell>
          <cell r="D138" t="str">
            <v>Hồ sơ &gt; hồ sơ khám sức khỏe &gt; chi tiết xét nghiệm &gt; kết quả cận lâm sàng</v>
          </cell>
          <cell r="E138" t="str">
            <v>lấy thông tin chi tiết xét nghiệm cận lâm sàng</v>
          </cell>
          <cell r="F138" t="str">
            <v/>
          </cell>
          <cell r="G138" t="str">
            <v>Done</v>
          </cell>
          <cell r="H138" t="str">
            <v>[3] log</v>
          </cell>
          <cell r="I138" t="str">
            <v/>
          </cell>
          <cell r="J138" t="str">
            <v>POST</v>
          </cell>
          <cell r="K138" t="str">
            <v>danhy-backend.hoanmy.com:443</v>
          </cell>
          <cell r="L138" t="str">
            <v>/forhis/hskcb/caresbook/getDiagnosticImageDetail</v>
          </cell>
          <cell r="M138" t="str">
            <v>POST /forhis/hskcb/caresbook/getDiagnosticImageDetail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{"clsKetQuaId":2668726,"maCSKCB":"79071","mpi":"250024307","userId":"68a3e809a2bf6530de0a6afb","ownerId":"68a3e809a2bf6530de0a6afa"}</v>
          </cell>
          <cell r="N138" t="str">
            <v>HTTP/1.1 200 _x000D_
Date: Tue, 19 Aug 2025 08:19:24 GMT_x000D_
Content-Type: application/json_x000D_
Connection: keep-alive_x000D_
CF-RAY: 971839cfefef04f6-HKG_x000D_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55_x000D_
X-Kong-Proxy-Latency: 0_x000D_
Via: kong/2.8.5_x000D_
cf-cache-status: DYNAMIC_x000D_
Strict-Transport-Security: max-age=15552000; includeSubDomains; preload_x000D_
Server: cloudflare_x000D_
alt-svc: h3=":443"; ma=86400_x000D_
Content-Length: 204_x000D_
_x000D_
{"maNhomDichVu":null,"tenNhomDichVu":null,"xetNghiemId":"2668726","moTa":null,"ketLuan":"Hình x quang tim phổi trong giới hạn bình thường.","maDichVu":null,"tenDichVu":null,"ngayThucHien":null}</v>
          </cell>
          <cell r="O138" t="str">
            <v>{_x000D_
        "maCSKCB": "79071",_x000D_
        "mpi": "250024307",_x000D_
        "ownerId": "68a3e809a2bf6530de0a6afa",_x000D_
        "userId": "68a3e809a2bf6530de0a6afb",_x000D_
        "clsKetQuaId": 2668726_x000D_
	}</v>
          </cell>
          <cell r="P138" t="str">
            <v>{_x000D_
        "tenDichVu": null,_x000D_
        "maDichVu": null,_x000D_
        "ngayThucHien": null,_x000D_
        "maNhomDichVu": null,_x000D_
        "xetNghiemId": "2668726",_x000D_
        "ketLuan": "Hình x quang tim phổi trong giới hạn bình thường.",_x000D_
        "moTa": null,_x000D_
        "tenNhomDichVu": null_x000D_
	}</v>
          </cell>
          <cell r="Q138" t="str">
            <v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8"/>
          <cell r="S138"/>
        </row>
        <row r="139">
          <cell r="B139" t="str">
            <v>danhy-backend.hoanmy.com:443/forhis/hskcb/caresbook/getClinicalSessionPdf [Hồ sơ &gt; hồ sơ khám sức khỏe &gt; chi tiết xét nghiệm &gt; kết quả cận lâm sàng] [Xem file xét nghiệm lâm sàng]</v>
          </cell>
          <cell r="C139" t="str">
            <v>#129</v>
          </cell>
          <cell r="D139" t="str">
            <v>Hồ sơ &gt; hồ sơ khám sức khỏe &gt; chi tiết xét nghiệm &gt; kết quả cận lâm sàng</v>
          </cell>
          <cell r="E139" t="str">
            <v>Xem file xét nghiệm lâm sàng</v>
          </cell>
          <cell r="F139" t="str">
            <v/>
          </cell>
          <cell r="G139" t="str">
            <v>Done</v>
          </cell>
          <cell r="H139" t="str">
            <v>[3] log</v>
          </cell>
          <cell r="I139" t="str">
            <v/>
          </cell>
          <cell r="J139" t="str">
            <v>POST</v>
          </cell>
          <cell r="K139" t="str">
            <v>danhy-backend.hoanmy.com:443</v>
          </cell>
          <cell r="L139" t="str">
            <v>/forhis/hskcb/caresbook/getClinicalSessionPdf</v>
          </cell>
          <cell r="M139" t="str">
            <v>POST /forhis/hskcb/caresbook/getClinicalSessionPdf HTTP/1.1_x000D_
authorization: Bearer eyJhbGciOiJSUzI1NiIsInR5cCIgOiAiSldUIiwia2lkIiA6ICJiNmpqMHBaUGRCdF8xWmJ5YlRYUWgtVFlCczgwYmxjcHc1QURqMmZYeWdZIn0.eyJleHAiOjE3NTU2MDgyNDgsImlhdCI6MTc1NTU3MjI0OCwianRpIjoib25ydHJvOjE2YTA0N2M1LWY1M2UtNGQ1ZC04NTljLWJiNTE0NDI0ZDY2MiIsImlzcyI6Imh0dHBzOi8vZGFuaHktYmFja2VuZC5ob2FubXkuY29tL2tleWNsb2FrL3JlYWxtcy9tb2JpbGUiLCJhdWQiOiJhY2NvdW50Iiwic3ViIjoiNmZiYTU4YTctNjg1Zi00Yjc4LWI3MWMtOGViZGZiZmNkMDFkIiwidHlwIjoiQmVhcmVyIiwiYXpwIjoiY2FyZWJvb2t2Mi1tYW5hZ2VtZW50Iiwic2lkIjoiNTFmMzYxN2ItNTJjNS00ODU5LThhYjgtNTJjMmU4NDE3Zj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Yq5jafCssU8-n90xSkpoOMNyhd9SpeFzy72Xwv-GXsnAL06l2TxnKfc9P_96D7Vk11TKs0BQArJu76XehsylcaxTZaYBWNqGEsou1iSXGRrlZbt9wBWgM949mblUBQjw8X7Q3LHpgLi03zRPTeBtwTNfc1w4UQaZ6bgK3peJvhC58QToKUid0ZHhWoTF4Lkq7hHnc6bK52EG9stAMJ-_HWeRaxooTqsSUhT3-33P6g4UzgIR72RQJzP-RUmb7Pc4xte7kHEy9gW0asSPcfRmxKEguoHYdDXzxyX58khN5f2wBrNUpL1jfndPkkcM4Utlfxo65Q1vXf7O4vPrK0cMIA_x000D_
Content-Type: application/json_x000D_
Content-Length: 132_x000D_
Host: danhy-backend.hoanmy.com_x000D_
Connection: keep-alive_x000D_
Accept-Encoding: gzip, deflate, br_x000D_
User-Agent: okhttp/4.9.2_x000D_
_x000D_
{"clsKetQuaId":2668726,"maCSKCB":"79071","mpi":"250024307","userId":"68a3e809a2bf6530de0a6afb","ownerId":"68a3e809a2bf6530de0a6afa"}</v>
          </cell>
          <cell r="N139" t="str">
            <v>HTTP/1.1 500 _x000D_
Date: Tue, 19 Aug 2025 08:19:36 GMT_x000D_
Content-Type: application/json_x000D_
Connection: keep-alive_x000D_
CF-RAY: 97183a17cc28088f-HKG_x000D_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139_x000D_
X-Kong-Proxy-Latency: 0_x000D_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v>
          </cell>
          <cell r="O139" t="str">
            <v>{_x000D_
        "maCSKCB": "79071",_x000D_
        "mpi": "250024307",_x000D_
        "ownerId": "68a3e809a2bf6530de0a6afa",_x000D_
        "userId": "68a3e809a2bf6530de0a6afb",_x000D_
        "clsKetQuaId": 2668726_x000D_
	}</v>
          </cell>
          <cell r="P139" t="str">
            <v>{_x000D_
        "errorMessage": "Lỗi dịch vụ vui lòng liên hệ quản trị viên để kiểm tra nhật ký hệ thống.",_x000D_
        "status": "INTERNAL_SERVER_ERROR"_x000D_
	}</v>
          </cell>
          <cell r="Q139" t="str">
            <v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39"/>
          <cell r="S139"/>
        </row>
        <row r="140">
          <cell r="B140" t="str">
            <v>danhy-backend.hoanmy.com:443/forhis/hskcb/caresbook/getExaminationsForKSK [Hồ sơ &gt; hồ sơ khám sức khỏe &gt; chi tiết xét nghiệm &gt; Khám chuyên khoa] [lấy thông tin khám chuyên khoa]</v>
          </cell>
          <cell r="C140" t="str">
            <v>#130</v>
          </cell>
          <cell r="D140" t="str">
            <v>Hồ sơ &gt; hồ sơ khám sức khỏe &gt; chi tiết xét nghiệm &gt; Khám chuyên khoa</v>
          </cell>
          <cell r="E140" t="str">
            <v>lấy thông tin khám chuyên khoa</v>
          </cell>
          <cell r="F140" t="str">
            <v/>
          </cell>
          <cell r="G140" t="str">
            <v>Done</v>
          </cell>
          <cell r="H140" t="str">
            <v>[3] log</v>
          </cell>
          <cell r="I140" t="str">
            <v/>
          </cell>
          <cell r="J140" t="str">
            <v>POST</v>
          </cell>
          <cell r="K140" t="str">
            <v>danhy-backend.hoanmy.com:443</v>
          </cell>
          <cell r="L140" t="str">
            <v>/forhis/hskcb/caresbook/getExaminationsForKSK</v>
          </cell>
          <cell r="M140" t="str">
            <v>POST /forhis/hskcb/caresbook/getExaminationsForKSK HTTP/1.1_x000D_
authorization: Bearer eyJhbGciOiJSUzI1NiIsInR5cCIgOiAiSldUIiwia2lkIiA6ICJiNmpqMHBaUGRCdF8xWmJ5YlRYUWgtVFlCczgwYmxjcHc1QURqMmZYeWdZIn0.eyJleHAiOjE3NTU2Mjg5NzEsImlhdCI6MTc1NTU5Mjk3MSwianRpIjoib25ydHJvOjIwOTUwYTUwLTE3OGEtNGVkOS1iNjA5LThjODAwMzNhOWI2NiIsImlzcyI6Imh0dHBzOi8vZGFuaHktYmFja2VuZC5ob2FubXkuY29tL2tleWNsb2FrL3JlYWxtcy9tb2JpbGUiLCJhdWQiOiJhY2NvdW50Iiwic3ViIjoiNmZiYTU4YTctNjg1Zi00Yjc4LWI3MWMtOGViZGZiZmNkMDFkIiwidHlwIjoiQmVhcmVyIiwiYXpwIjoiY2FyZWJvb2t2Mi1tYW5hZ2VtZW50Iiwic2lkIjoiMDA0ZWU5MzAtYzI5My00YTBiLTk0NTEtNDQ1Njg5ODAxYWQ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HU_EHO8udNPcJ6nf13uPpwwrSk50B9aTy3LqVm37dgd6_V8-JuW9csiUbAWMeXizPnFT_ykIA3dtXUICXYcqHFHnCA0cYkIaMtTW5mUrH5KNUrpRYYEnD0acYPv4PAOSiY5wp8UfELeGl7oNG0Vdji4OBBAuxlzWR8MLabfOv2YstsuMOzbXJAgqZa2jfeq8iWFWq0mHxWfUECQYYHITL82Y1xSrVFu20PgObz0y8qu8MZC_eb2AMcEkqjJQspdhAOIBZ9OCStfNiCVXN0ulj2VtAFiYpCWWKhqdpuon79fs8hJMxr-Ka4Yn8ZnBgxKXcOO0TusiUMXZyucIEYaToQ_x000D_
Content-Type: application/json_x000D_
Content-Length: 176_x000D_
Host: danhy-backend.hoanmy.com_x000D_
Connection: keep-alive_x000D_
Accept-Encoding: gzip, deflate, br_x000D_
User-Agent: okhttp/4.9.2_x000D_
_x000D_
{"tiepNhanId":227276,"benhNhanId":451843,"hopDongBenhNhanId":10859,"mpi":"250024307","userId":"68a3e809a2bf6530de0a6afb","ownerId":"68a3e809a2bf6530de0a6afa","maCSKCB":"79071"}</v>
          </cell>
          <cell r="N140" t="str">
            <v>HTTP/1.1 200 _x000D_
Date: Tue, 19 Aug 2025 08:48:05 GMT_x000D_
Content-Type: application/json_x000D_
Connection: keep-alive_x000D_
CF-RAY: 971863d1ac90e2f6-HKG_x000D_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111_x000D_
X-Kong-Proxy-Latency: 0_x000D_
Via: kong/2.8.5_x000D_
cf-cache-status: DYNAMIC_x000D_
Strict-Transport-Security: max-age=15552000; includeSubDomains; preload_x000D_
Server: cloudflare_x000D_
alt-svc: h3=":443"; ma=86400_x000D_
Content-Length: 3937_x000D_
_x000D_
{"list":[{"maCSKCB":null,"khamBenhId":0,"hopDongId":580,"benhNhanId":0,"tiepNhanId":227276,"ketQuaId":1605,"ketQuaChiTiet":"Tuần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thường\\n","maDichVu":"1827.054","tenDichVu":"Khám Nội Tổng Quát","dichVuId":1297,"ngayVao":"03/05/2025 13:59:45","ngayRa":null,"namKham":"2025","bacSiKham":"Nguyễn Văn Anh","chanDoan":null,"hopDongBenhNhanId":10859},{"maCSKCB":null,"khamBenhId":0,"hopDongId":580,"benhNhanId":0,"tiepNhanId":227276,"ketQuaId":1605,"ketQuaChiTiet":"Ngoại khoa: Chưa ghi nhận bất thường","maDichVu":"1827.022","tenDichVu":"Khám Ngoại Tổng Quát","dichVuId":1279,"ngayVao":"03/05/2025 13:58:42","ngayRa":null,"namKham":"2025","bacSiKham":"Nguyễn Thanh An","chanDoan":null,"hopDongBenhNhanId":10859},{"maCSKCB":null,"khamBenhId":0,"hopDongId":579,"benhNhanId":0,"tiepNhanId":227276,"ketQuaId":1604,"ketQuaChiTiet":"Tuần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thường\\n","maDichVu":"1827.054","tenDichVu":"Khám Nội Tổng Quát","dichVuId":1297,"ngayVao":"02/28/2025 13:44:18","ngayRa":null,"namKham":"2025","bacSiKham":"Võ Việt Tuấn","chanDoan":null,"hopDongBenhNhanId":10858},{"maCSKCB":null,"khamBenhId":0,"hopDongId":580,"benhNhanId":0,"tiepNhanId":227276,"ketQuaId":1605,"ketQuaChiTiet":"Tai trái nói thường: 5\\nTai trái nói thầm: 0.5\\nTai phải nói thường: 5\\nTai phải nói thầm: 5\\nCác bệnh về tai: Chưa ghi nhận bất thường\\n","maDichVu":"1827.037","tenDichVu":"Khám Tai Mũi Họng","dichVuId":1287,"ngayVao":"02/28/2025 13:16:19","ngayRa":null,"namKham":"2025","bacSiKham":"Võ Hùng Tuấn","chanDoan":null,"hopDongBenhNhanId":10859},{"maCSKCB":null,"khamBenhId":0,"hopDongId":579,"benhNhanId":0,"tiepNhanId":227276,"ketQuaId":1604,"ketQuaChiTiet":"Tai trái nói thường: 5\\nTai trái nói thầm: 0.5\\nTai phải nói thường: 5\\nTai phải nói thầm: 5\\nCác bệnh về tai: Chưa ghi nhận bất thường\\n","maDichVu":"1827.037","tenDichVu":"Khám Tai Mũi Họng","dichVuId":1287,"ngayVao":"02/28/2025 13:15:46","ngayRa":null,"namKham":"2025","bacSiKham":"Võ Hùng Tuấn","chanDoan":null,"hopDongBenhNhanId":10858},{"maCSKCB":null,"khamBenhId":0,"hopDongId":580,"benhNhanId":0,"tiepNhanId":227276,"ketQuaId":1605,"ketQuaChiTiet":"Khám thị lực: \\nKhông kính mắt phải: 10/10\\nKhông kính mắt trái: 10/10\\nCó kính mắt phải: N/A\\nCó kính mắt trái: N/A\\nCác bệnh về mắt: Chưa ghi nhận bất thường\\n","maDichVu":"1827.018","tenDichVu":"Khám Mắt","dichVuId":1277,"ngayVao":"02/28/2025 13:11:07","ngayRa":null,"namKham":"2025","bacSiKham":null,"chanDoan":null,"hopDongBenhNhanId":10859},{"maCSKCB":null,"khamBenhId":0,"hopDongId":579,"benhNhanId":0,"tiepNhanId":227276,"ketQuaId":1604,"ketQuaChiTiet":"Khám thị lực: \\nKhông kính mắt phải: 10/10\\nKhông kính mắt trái: 10/10\\nCó kính mắt phải: N/A\\nCó kính mắt trái: N/A\\nCác bệnh về mắt: Chưa ghi nhận bất thường\\n","maDichVu":"1827.018","tenDichVu":"Khám Mắt","dichVuId":1277,"ngayVao":"02/28/2025 13:10:19","ngayRa":null,"namKham":"2025","bacSiKham":null,"chanDoan":null,"hopDongBenhNhanId":10858}],"amount":7,"page":0,"totalPage":2147483647}</v>
          </cell>
          <cell r="O140" t="str">
            <v>{_x000D_
        "maCSKCB": "79071",_x000D_
        "hopDongBenhNhanId": 10859,_x000D_
        "mpi": "250024307",_x000D_
        "tiepNhanId": 227276,_x000D_
        "benhNhanId": 451843,_x000D_
        "ownerId": "68a3e809a2bf6530de0a6afa",_x000D_
        "userId": "68a3e809a2bf6530de0a6afb"_x000D_
	}</v>
          </cell>
          <cell r="P140" t="str">
            <v>{_x000D_
        "amount": 7,_x000D_
        "totalPage": 2147483647,_x000D_
        "page": 0,_x000D_
        "list": [_x000D_
                {_x000D_
                        "tenDichVu": "Khám Nội Tổng Quát",_x000D_
                        "maDichVu": "1827.054",_x000D_
                        "maCSKCB": null,_x000D_
                        "hopDongBenhNhanId": 10859,_x000D_
                        "tiepNhanId": 227276,_x000D_
                        "hopDongId": 580,_x000D_
                        "ngayVao": "03/05/2025 13:59:45",_x000D_
                        "ngayRa": null,_x000D_
                        "ketQuaId": 1605,_x000D_
                        "dichVuId": 1297,_x000D_
                        "namKham": "2025",_x000D_
                        "benhNhanId": 0,_x000D_
                        "bacSiKham": "Nguyễn Văn Anh",_x000D_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Ngoại Tổng Quát",_x000D_
                        "maDichVu": "1827.022",_x000D_
                        "maCSKCB": null,_x000D_
                        "hopDongBenhNhanId": 10859,_x000D_
                        "tiepNhanId": 227276,_x000D_
                        "hopDongId": 580,_x000D_
                        "ngayVao": "03/05/2025 13:58:42",_x000D_
                        "ngayRa": null,_x000D_
                        "ketQuaId": 1605,_x000D_
                        "dichVuId": 1279,_x000D_
                        "namKham": "2025",_x000D_
                        "benhNhanId": 0,_x000D_
                        "bacSiKham": "Nguyễn Thanh An",_x000D_
                        "khamBenhId": 0,_x000D_
                        "chanDoan": null,_x000D_
                        "ketQuaChiTiet": "Ngoại khoa: Chưa ghi nhận bất thường"_x000D_
                },_x000D_
                {_x000D_
                        "tenDichVu": "Khám Nội Tổng Quát",_x000D_
                        "maDichVu": "1827.054",_x000D_
                        "maCSKCB": null,_x000D_
                        "hopDongBenhNhanId": 10858,_x000D_
                        "tiepNhanId": 227276,_x000D_
                        "hopDongId": 579,_x000D_
                        "ngayVao": "02/28/2025 13:44:18",_x000D_
                        "ngayRa": null,_x000D_
                        "ketQuaId": 1604,_x000D_
                        "dichVuId": 1297,_x000D_
                        "namKham": "2025",_x000D_
                        "benhNhanId": 0,_x000D_
                        "bacSiKham": "Võ Việt Tuấn",_x000D_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Tai Mũi Họng",_x000D_
                        "maDichVu": "1827.037",_x000D_
                        "maCSKCB": null,_x000D_
                        "hopDongBenhNhanId": 10859,_x000D_
                        "tiepNhanId": 227276,_x000D_
                        "hopDongId": 580,_x000D_
                        "ngayVao": "02/28/2025 13:16:19",_x000D_
                        "ngayRa": null,_x000D_
                        "ketQuaId": 1605,_x000D_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Tai Mũi Họng",_x000D_
                        "maDichVu": "1827.037",_x000D_
                        "maCSKCB": null,_x000D_
                        "hopDongBenhNhanId": 10858,_x000D_
                        "tiepNhanId": 227276,_x000D_
                        "hopDongId": 579,_x000D_
                        "ngayVao": "02/28/2025 13:15:46",_x000D_
                        "ngayRa": null,_x000D_
                        "ketQuaId": 1604,_x000D_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Mắt",_x000D_
                        "maDichVu": "1827.018",_x000D_
                        "maCSKCB": null,_x000D_
                        "hopDongBenhNhanId": 10859,_x000D_
                        "tiepNhanId": 227276,_x000D_
                        "hopDongId": 580,_x000D_
                        "ngayVao": "02/28/2025 13:11:07",_x000D_
                        "ngayRa": null,_x000D_
                        "ketQuaId": 1605,_x000D_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"tenDichVu": "Khám Mắt",_x000D_
                        "maDichVu": "1827.018",_x000D_
                        "maCSKCB": null,_x000D_
                        "hopDongBenhNhanId": 10858,_x000D_
                        "tiepNhanId": 227276,_x000D_
                        "hopDongId": 579,_x000D_
                        "ngayVao": "02/28/2025 13:10:19",_x000D_
                        "ngayRa": null,_x000D_
                        "ketQuaId": 1604,_x000D_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v>
          </cell>
          <cell r="Q140" t="str">
            <v xml:space="preserve">______ REQUEST _______x000D_
GET Params_x000D_
_x000D_
_x000D_
POST Params_x000D_
JSON_x000D_
1. tiepNhanId | 2. benhNhanId | 3. hopDongBenhNhanId | 4. mpi | 5. userId | 6. ownerId | 7. maCSKCB | _x000D_
_x000D_
Headers_x000D_
1. authorization | 2. Content-Type | 3. Content-Length | 4. Host | 5. Connection | 6. Accept-Encoding | 7. User-Agent | _x000D_
_x000D_
Cookies_x000D_
_x000D_
_x000D_
_x000D_
______ RESPONSE _______x000D_
Params_x000D_
JSON_x000D_
1. tiepNhanId | 2. benhNhanId | 3. hopDongBenhNhanId | 4. mpi | 5. userId | 6. ownerId | 7.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0"/>
          <cell r="S140"/>
        </row>
        <row r="141">
          <cell r="B141" t="str">
            <v>danhy-backend.hoanmy.com:443/caresbook2/ratingDoctor/getRatingByKhamBenhId [Hồ sơ &gt; hồ sơ khám sức khỏe &gt; chi tiết xét nghiệm ] [disable
(Duplicated #114)]</v>
          </cell>
          <cell r="C141" t="str">
            <v>#131</v>
          </cell>
          <cell r="D141" t="str">
            <v xml:space="preserve">Hồ sơ &gt; hồ sơ khám sức khỏe &gt; chi tiết xét nghiệm </v>
          </cell>
          <cell r="E141" t="str">
            <v>disable
(Duplicated #114)</v>
          </cell>
          <cell r="F141" t="str">
            <v/>
          </cell>
          <cell r="G141" t="str">
            <v>Done</v>
          </cell>
          <cell r="H141" t="str">
            <v>[0] log</v>
          </cell>
          <cell r="I141" t="str">
            <v>👈 Add log</v>
          </cell>
          <cell r="J141" t="str">
            <v>POST</v>
          </cell>
          <cell r="K141" t="str">
            <v>danhy-backend.hoanmy.com:443</v>
          </cell>
          <cell r="L141" t="str">
            <v>/caresbook2/ratingDoctor/getRatingByKhamBenhId</v>
          </cell>
          <cell r="M141" t="str">
            <v>POST /caresbook2/ratingDoctor/getRatingByKhamBenhId HTTP/1.1_x000D_
authorization: Bearer eyJhbGciOiJSUzI1NiIsInR5cCIgOiAiSldUIiwia2lkIiA6ICJiNmpqMHBaUGRCdF8xWmJ5YlRYUWgtVFlCczgwYmxjcHc1QURqMmZYeWdZIn0.eyJleHAiOjE3NTU2OTQ2NTQsImlhdCI6MTc1NTY1ODY1NCwianRpIjoib25ydHJvOmNhNGU3YjUzLWRhZWItNGM3ZC1iYzk0LTAzM2IyOGYwZWZjYSIsImlzcyI6Imh0dHBzOi8vZGFuaHktYmFja2VuZC5ob2FubXkuY29tL2tleWNsb2FrL3JlYWxtcy9tb2JpbGUiLCJhdWQiOiJhY2NvdW50Iiwic3ViIjoiMzhhNzY3ZTMtODQ5OC00ODUyLWE5MDEtODBlZjAwYWI0ODVkIiwidHlwIjoiQmVhcmVyIiwiYXpwIjoiY2FyZWJvb2t2Mi1tYW5hZ2VtZW50Iiwic2lkIjoiZTI1ZGI1MWItNDkzOS00YzA2LTgwZTEtYWRmMzRjNTcyY2U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RyUsu6Y-0vPonnKPRybvpW4QdHGesUYIil5shC8Y-ycGFMS9M1EqFzIHP-vvSAH_qF2Wud2jcQp_6pLVsKGL1X_hFM5vH_wrbVQpcEBg-uC3gpXB7Sf38NOEfbFCscE0ChHdzlOV9zFUm_vgBU9V6GdcNxok13sHJxV9gi3XXYJhWjwv4qP6Q0fYFINQ5GgA7uFEGH4LVMke-Uf2GMOCOfRsJ4XCjj2QlmCtW86d0eRC8yz5R0BroIg_LdHSnwVklll9Tw55Qnchi9VI3uhc3Uko2U8Y_efmZvpMKelc1yktQAZS3q2yvZ1dju_SfKXeK8Jzit3YFvW6tWivKZLKlg_x000D_
Content-Type: application/json_x000D_
Content-Length: 41_x000D_
Host: danhy-backend.hoanmy.com_x000D_
Connection: keep-alive_x000D_
Accept-Encoding: gzip, deflate, br_x000D_
User-Agent: okhttp/4.9.2_x000D_
_x000D_
{"khamBenhId":"258066","maCSKCB":"79071"}</v>
          </cell>
          <cell r="N141" t="str">
            <v>HTTP/1.1 200 _x000D_
Date: Wed, 20 Aug 2025 03:04:10 GMT_x000D_
Content-Type: application/json_x000D_
Connection: keep-alive_x000D_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28_x000D_
X-Kong-Proxy-Latency: 1_x000D_
Via: kong/2.8.5_x000D_
cf-cache-status: DYNAMIC_x000D_
Strict-Transport-Security: max-age=15552000; includeSubDomains; preload_x000D_
Server: cloudflare_x000D_
CF-RAY: 971ea96b4f8885ac-HKG_x000D_
alt-svc: h3=":443"; ma=86400_x000D_
Content-Length: 577_x000D_
_x000D_
{"status":true,"data":{"id":"68a2c92697a7256f221033a0","khamBenhId":"258066","bacSiKhamId":"1224","bacSiKhamName":"Trần Ngọc Đăng Khoa","dichVuId":null,"tenDichVu":"Khám Mắt","maBenhNhan":"250024307","ngayDanhGia":1755498790672,"ngayKham":"04/06/2025","khoa":"PK Ngoài Giờ","loaiKham":"Khám bệnh","tacPhong":5,"langNghe":5,"chuDong":5,"thamKham":5,"chiDinh":5,"tong":5,"ghiChu":"1","tinhTrang":true,"viPham":false,"ownerId":"689599a2d65841414b714e9f","userId":"689599a2d65841414b714ea0","ngayCapNhat":1755498803521,"maCSKCB":"79071"},"message":null,"other":null}</v>
          </cell>
          <cell r="O141" t="str">
            <v>{_x000D_
        "maCSKCB": "79071",_x000D_
        "khamBenhId": "258066"_x000D_
	}</v>
          </cell>
          <cell r="P141" t="str">
            <v>{_x000D_
        "other": null,_x000D_
        "data": {_x000D_
                "tenDichVu": "Khám Mắt",_x000D_
                "tong": 5,_x000D_
                "maCSKCB": "79071",_x000D_
                "langNghe": 5,_x000D_
                "ghiChu": "1",_x000D_
                "chuDong": 5,_x000D_
                "chiDinh": 5,_x000D_
                "ngayCapNhat": 1755498803521,_x000D_
                "ownerId": "689599a2d65841414b714e9f",_x000D_
                "userId": "689599a2d65841414b714ea0",_x000D_
                "ngayDanhGia": 1755498790672,_x000D_
                "ngayKham": "04/06/2025",_x000D_
                "loaiKham": "Khám bệnh",_x000D_
                "dichVuId": null,_x000D_
                "maBenhNhan": "250024307",_x000D_
                "thamKham": 5,_x000D_
                "tinhTrang": true,_x000D_
                "tacPhong": 5,_x000D_
                "bacSiKhamId": "1224",_x000D_
                "khamBenhId": "258066",_x000D_
                "id": "68a2c92697a7256f221033a0",_x000D_
                "bacSiKhamName": "Trần Ngọc Đăng Khoa",_x000D_
                "khoa": "PK Ngoài Giờ",_x000D_
                "viPham": false_x000D_
        },_x000D_
        "message": null,_x000D_
        "status": true_x000D_
	}</v>
          </cell>
          <cell r="Q141" t="str">
            <v xml:space="preserve">______ REQUEST _______x000D_
GET Params_x000D_
_x000D_
_x000D_
POST Params_x000D_
JSON_x000D_
1. khamBenhId | 2. maCSKCB | _x000D_
_x000D_
Headers_x000D_
1. authorization | 2. Content-Type | 3. Content-Length | 4. Host | 5. Connection | 6. Accept-Encoding | 7. User-Agent | _x000D_
_x000D_
Cookies_x000D_
_x000D_
_x000D_
_x000D_
______ RESPONSE _______x000D_
Params_x000D_
JSON_x000D_
1. khamBenhId | 2. maCSKCB | _x000D_
_x000D_
Headers_x000D_
1. Date | 2. Content-Type | 3. Connection | 4. Vary | 5. X-Content-Type-Options | 6. X-XSS-Protection | 7. X-XSS-Protection | 8. Cache-Control | 9. Pragma | 10. Expires | 11. X-Frame-Options | 12. X-Kong-Upstream-Latency | 13. X-Kong-Proxy-Latency | 14. Via | 15. cf-cache-status | 16. Strict-Transport-Security | 17. Server | 18. CF-RAY | 19. alt-svc | 20. Content-Length | </v>
          </cell>
          <cell r="R141"/>
          <cell r="S141"/>
        </row>
        <row r="142">
          <cell r="B142" t="str">
            <v>danhy-backend.hoanmy.com:443/forhis/hskcb/caresbook/getRx [Hồ sơ &gt; hồ sơ khám sức khỏe &gt; chi tiết đơn thuốc] [disable
(duplicated #96)]</v>
          </cell>
          <cell r="C142" t="str">
            <v>#132</v>
          </cell>
          <cell r="D142" t="str">
            <v>Hồ sơ &gt; hồ sơ khám sức khỏe &gt; chi tiết đơn thuốc</v>
          </cell>
          <cell r="E142" t="str">
            <v>disable
(duplicated #96)</v>
          </cell>
          <cell r="F142" t="str">
            <v/>
          </cell>
          <cell r="G142" t="str">
            <v>Done</v>
          </cell>
          <cell r="H142" t="str">
            <v>[0] log</v>
          </cell>
          <cell r="I142" t="str">
            <v>👈 Add log</v>
          </cell>
          <cell r="J142" t="str">
            <v>POST</v>
          </cell>
          <cell r="K142" t="str">
            <v>danhy-backend.hoanmy.com:443</v>
          </cell>
          <cell r="L142" t="str">
            <v>/forhis/hskcb/caresbook/getRx</v>
          </cell>
          <cell r="M142" t="str">
            <v>POST /forhis/hskcb/caresbook/getRx HTTP/1.1_x000D_
authorization: Bearer eyJhbGciOiJSUzI1NiIsInR5cCIgOiAiSldUIiwia2lkIiA6ICJiNmpqMHBaUGRCdF8xWmJ5YlRYUWgtVFlCczgwYmxjcHc1QURqMmZYeWdZIn0.eyJleHAiOjE3NTU2OTQ2NTQsImlhdCI6MTc1NTY1ODY1NCwianRpIjoib25ydHJvOmNhNGU3YjUzLWRhZWItNGM3ZC1iYzk0LTAzM2IyOGYwZWZjYSIsImlzcyI6Imh0dHBzOi8vZGFuaHktYmFja2VuZC5ob2FubXkuY29tL2tleWNsb2FrL3JlYWxtcy9tb2JpbGUiLCJhdWQiOiJhY2NvdW50Iiwic3ViIjoiMzhhNzY3ZTMtODQ5OC00ODUyLWE5MDEtODBlZjAwYWI0ODVkIiwidHlwIjoiQmVhcmVyIiwiYXpwIjoiY2FyZWJvb2t2Mi1tYW5hZ2VtZW50Iiwic2lkIjoiZTI1ZGI1MWItNDkzOS00YzA2LTgwZTEtYWRmMzRjNTcyY2U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g3NjU0MzIxIn0.RyUsu6Y-0vPonnKPRybvpW4QdHGesUYIil5shC8Y-ycGFMS9M1EqFzIHP-vvSAH_qF2Wud2jcQp_6pLVsKGL1X_hFM5vH_wrbVQpcEBg-uC3gpXB7Sf38NOEfbFCscE0ChHdzlOV9zFUm_vgBU9V6GdcNxok13sHJxV9gi3XXYJhWjwv4qP6Q0fYFINQ5GgA7uFEGH4LVMke-Uf2GMOCOfRsJ4XCjj2QlmCtW86d0eRC8yz5R0BroIg_LdHSnwVklll9Tw55Qnchi9VI3uhc3Uko2U8Y_efmZvpMKelc1yktQAZS3q2yvZ1dju_SfKXeK8Jzit3YFvW6tWivKZLKlg_x000D_
Content-Type: application/json_x000D_
Content-Length: 132_x000D_
Host: danhy-backend.hoanmy.com_x000D_
Connection: keep-alive_x000D_
Accept-Encoding: gzip, deflate, br_x000D_
User-Agent: okhttp/4.9.2_x000D_
_x000D_
{"khamBenhId":"258066","maCSKCB":"79071","mpi":"250024307","userId":"68a44db61096b008aaa40298","ownerId":"68a2e5bb98ceec1aca3d88ff"}</v>
          </cell>
          <cell r="N142" t="str">
            <v>HTTP/1.1 200 _x000D_
Date: Wed, 20 Aug 2025 03:16:13 GMT_x000D_
Content-Type: application/json_x000D_
Connection: keep-alive_x000D_
CF-RAY: 971ebb113b3620f4-HKG_x000D_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75_x000D_
X-Kong-Proxy-Latency: 0_x000D_
Via: kong/2.8.5_x000D_
cf-cache-status: DYNAMIC_x000D_
Strict-Transport-Security: max-age=15552000; includeSubDomains; preload_x000D_
Server: cloudflare_x000D_
alt-svc: h3=":443"; ma=86400_x000D_
Content-Length: 1136_x000D_
_x000D_
[{"soToaThuoc":"2506040002","duocId":"524852","maDuoc":null,"tenDuocDayDu":"Klamentin 250/31.25, (250 + 31,25) mg, Gói (HG Pharm, VN)","hamLuong":"(250 + 31,25) mg","donViTinh":"Gói","soDangKy":null,"duongDung":"Uống","loiDanChoToa":"Cần ăn no trước khi uống thuốc","totalQty":"60.0","soNgay":"30","qtySang":"1.0","qtyTrua":null,"qtyChieu":"1.0","qtyToi":null,"bacSi":null},{"soToaThuoc":"2506040002","duocId":"525819","maDuoc":null,"tenDuocDayDu":"Rutin-Vitamin C, (50 + 50) mg, Viên (Mekophar, VN)","hamLuong":"(50 + 50) mg","donViTinh":"Viên","soDangKy":null,"duongDung":"Uống","loiDanChoToa":"Cần ăn no trước khi uống thuốc","totalQty":"60.0","soNgay":"30","qtySang":"1.0","qtyTrua":null,"qtyChieu":"1.0","qtyToi":null,"bacSi":null},{"soToaThuoc":"2506040002","duocId":"533496","maDuoc":null,"tenDuocDayDu":"Bổ Phế Nam Hà 125 mL, 125 mL, Chai (Nam Hà, VN)","hamLuong":"125 mL","donViTinh":"Chai","soDangKy":null,"duongDung":"Uống","loiDanChoToa":"Cần ăn no trước khi uống thuốc","totalQty":"1.0","soNgay":"30","qtySang":"1.0","qtyTrua":null,"qtyChieu":"1.0","qtyToi":null,"bacSi":null}]</v>
          </cell>
          <cell r="O142" t="str">
            <v>{_x000D_
        "maCSKCB": "79071",_x000D_
        "mpi": "250024307",_x000D_
        "khamBenhId": "258066",_x000D_
        "ownerId": "68a2e5bb98ceec1aca3d88ff",_x000D_
        "userId": "68a44db61096b008aaa40298"_x000D_
	}</v>
          </cell>
          <cell r="P142" t="str">
            <v>[{"soToaThuoc":"2506040002","duocId":"524852","maDuoc":null,"tenDuocDayDu":"Klamentin 250/31.25, (250 + 31,25) mg, Gói (HG Pharm, VN)","hamLuong":"(250 + 31,25) mg","donViTinh":"Gói","soDangKy":null,"duongDung":"Uống","loiDanChoToa":"Cần ăn no trước khi uống thuốc","totalQty":"60.0","soNgay":"30","qtySang":"1.0","qtyTrua":null,"qtyChieu":"1.0","qtyToi":null,"bacSi":null},{"soToaThuoc":"2506040002","duocId":"525819","maDuoc":null,"tenDuocDayDu":"Rutin-Vitamin C, (50 + 50) mg, Viên (Mekophar, VN)","hamLuong":"(50 + 50) mg","donViTinh":"Viên","soDangKy":null,"duongDung":"Uống","loiDanChoToa":"Cần ăn no trước khi uống thuốc","totalQty":"60.0","soNgay":"30","qtySang":"1.0","qtyTrua":null,"qtyChieu":"1.0","qtyToi":null,"bacSi":null},{"soToaThuoc":"2506040002","duocId":"533496","maDuoc":null,"tenDuocDayDu":"Bổ Phế Nam Hà 125 mL, 125 mL, Chai (Nam Hà, VN)","hamLuong":"125 mL","donViTinh":"Chai","soDangKy":null,"duongDung":"Uống","loiDanChoToa":"Cần ăn no trước khi uống thuốc","totalQty":"1.0","soNgay":"30","qtySang":"1.0","qtyTrua":null,"qtyChieu":"1.0","qtyToi":null,"bacSi":null}]</v>
          </cell>
          <cell r="Q142" t="str">
            <v xml:space="preserve">______ REQUEST _______x000D_
GET Params_x000D_
_x000D_
_x000D_
POST Params_x000D_
JSON_x000D_
1. khamBenhId | 2. maCSKCB | 3. mpi | 4. userId | 5. ownerId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2"/>
          <cell r="S142"/>
        </row>
        <row r="143">
          <cell r="B143" t="str">
            <v>danhy-backend.hoanmy.com:443/forhis/hskcb/caresbook/getRxPdf [Hồ sơ &gt; hồ sơ khám sức khỏe &gt; chi tiết đơn thuốc &gt; xem đơn thuốc] [lấy toa thuốc]</v>
          </cell>
          <cell r="C143" t="str">
            <v>#133</v>
          </cell>
          <cell r="D143" t="str">
            <v>Hồ sơ &gt; hồ sơ khám sức khỏe &gt; chi tiết đơn thuốc &gt; xem đơn thuốc</v>
          </cell>
          <cell r="E143" t="str">
            <v>lấy toa thuốc</v>
          </cell>
          <cell r="F143" t="str">
            <v/>
          </cell>
          <cell r="G143" t="str">
            <v>Done</v>
          </cell>
          <cell r="H143" t="str">
            <v>[4] log</v>
          </cell>
          <cell r="I143" t="str">
            <v/>
          </cell>
          <cell r="J143" t="str">
            <v>POST</v>
          </cell>
          <cell r="K143" t="str">
            <v>danhy-backend.hoanmy.com:443</v>
          </cell>
          <cell r="L143" t="str">
            <v>/forhis/hskcb/caresbook/getRxPdf</v>
          </cell>
          <cell r="M143" t="str">
            <v>POST /forhis/hskcb/caresbook/getRxPdf HTTP/1.1_x000D_
authorization: Bearer eyJhbGciOiJSUzI1NiIsInR5cCIgOiAiSldUIiwia2lkIiA6ICJiNmpqMHBaUGRCdF8xWmJ5YlRYUWgtVFlCczgwYmxjcHc1QURqMmZYeWdZIn0.eyJleHAiOjE3NTU2OTc5MzYsImlhdCI6MTc1NTY2MTkzNiwianRpIjoib25ydHJvOjAxZGQ2OTFmLTllNDItNGU1Ni04MDRhLTczNzIxNjkzNmQ3NSIsImlzcyI6Imh0dHBzOi8vZGFuaHktYmFja2VuZC5ob2FubXkuY29tL2tleWNsb2FrL3JlYWxtcy9tb2JpbGUiLCJhdWQiOiJhY2NvdW50Iiwic3ViIjoiNmZiYTU4YTctNjg1Zi00Yjc4LWI3MWMtOGViZGZiZmNkMDFkIiwidHlwIjoiQmVhcmVyIiwiYXpwIjoiY2FyZWJvb2t2Mi1tYW5hZ2VtZW50Iiwic2lkIjoiNzI3NTA4NWEtODJhMC00NTI4LTkyY2EtYTNhYjVlZTM4YT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VRPruHWeVtlyrBTybDQJagj8sBOgK9nQsDsYYNHkv3HCRLbWM7rz9u1sAigVTid1SKtEVZEpwqkkVJrIGI-nJYkRhHBcPn_1r-tAaOWBnLp6DLDgNg8SIgZvpw6kUltGzSJEHE4OBPfP336a0eu3Km1LKr-69bHborrAQ7OgCZrOygOFWe0K-8HM_FSFRrLdZkE2WVlLkQRTB1OBaJqmtRu6CXXwJNGB_hhzeqN8arODk3kiD8RcXRtzbzz9o0Okxl23ypy4XB3x_CQ5gDZGPedr3Ue1zFaxQRXgbXjE9iT2mtTEx5S74tN617oR-3L4EadjkG9B9mUjjw0wXZB3Cg_x000D_
Content-Type: application/json_x000D_
Content-Length: 132_x000D_
Host: danhy-backend.hoanmy.com_x000D_
Connection: keep-alive_x000D_
Accept-Encoding: gzip, deflate, br_x000D_
User-Agent: okhttp/4.9.2_x000D_
_x000D_
{"khamBenhId":"446530","mpi":"250005151","userId":"68a54fef702b330c4591d8c2","ownerId":"68a3e809a2bf6530de0a6afa","maCSKCB":"92088"}</v>
          </cell>
          <cell r="N143" t="str">
            <v>HTTP/1.1 200 _x000D_
Date: Wed, 20 Aug 2025 06:23:02 GMT_x000D_
Content-Type: application/json_x000D_
Connection: keep-alive_x000D_
CF-RAY: 971fccb3e8f28582-HKG_x000D_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252_x000D_
X-Kong-Proxy-Latency: 0_x000D_
Via: kong/2.8.5_x000D_
cf-cache-status: DYNAMIC_x000D_
Strict-Transport-Security: max-age=15552000; includeSubDomains; preload_x000D_
Server: cloudflare_x000D_
alt-svc: h3=":443"; ma=86400_x000D_
Content-Length: 617373_x000D_
_x000D_
{"dir":"http://10.24.10.24:6060/Files/api/File/download/6881e150fd1d07033016bbca","contentBase64":"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v>
          </cell>
          <cell r="O143" t="str">
            <v>{_x000D_
        "maCSKCB": "92088",_x000D_
        "mpi": "250005151",_x000D_
        "khamBenhId": "446530",_x000D_
        "ownerId": "68a3e809a2bf6530de0a6afa",_x000D_
        "userId": "68a54fef702b330c4591d8c2"_x000D_
	}</v>
          </cell>
          <cell r="P143" t="str">
            <v>{_x000D_
        "fileName": null,_x000D_
        "contentBase64":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v>
          </cell>
          <cell r="Q143" t="str">
            <v xml:space="preserve">______ REQUEST _______x000D_
GET Params_x000D_
_x000D_
_x000D_
POST Params_x000D_
JSON_x000D_
1. khamBenhId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khamBenhId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3"/>
          <cell r="S143"/>
        </row>
        <row r="144">
          <cell r="B144" t="str">
            <v>danhy-backend.hoanmy.com:443/caresbook2/ratingDoctor/addRating [Hồ sơ &gt; hồ sơ khám sức khỏe &gt; đánh giá] [Disable
(duplicated #115)]</v>
          </cell>
          <cell r="C144" t="str">
            <v>#134</v>
          </cell>
          <cell r="D144" t="str">
            <v>Hồ sơ &gt; hồ sơ khám sức khỏe &gt; đánh giá</v>
          </cell>
          <cell r="E144" t="str">
            <v>Disable
(duplicated #115)</v>
          </cell>
          <cell r="F144" t="str">
            <v/>
          </cell>
          <cell r="G144" t="str">
            <v>Done</v>
          </cell>
          <cell r="H144" t="str">
            <v>[0] log</v>
          </cell>
          <cell r="I144" t="str">
            <v>👈 Add log</v>
          </cell>
          <cell r="J144" t="str">
            <v>POST</v>
          </cell>
          <cell r="K144" t="str">
            <v>danhy-backend.hoanmy.com:443</v>
          </cell>
          <cell r="L144" t="str">
            <v>/caresbook2/ratingDoctor/addRating</v>
          </cell>
          <cell r="M144" t="str">
            <v>POST /caresbook2/ratingDoctor/addRating HTTP/1.1_x000D_
authorization: Bearer eyJhbGciOiJSUzI1NiIsInR5cCIgOiAiSldUIiwia2lkIiA6ICJiNmpqMHBaUGRCdF8xWmJ5YlRYUWgtVFlCczgwYmxjcHc1QURqMmZYeWdZIn0.eyJleHAiOjE3NTU2OTc5MzYsImlhdCI6MTc1NTY2MTkzNiwianRpIjoib25ydHJvOjAxZGQ2OTFmLTllNDItNGU1Ni04MDRhLTczNzIxNjkzNmQ3NSIsImlzcyI6Imh0dHBzOi8vZGFuaHktYmFja2VuZC5ob2FubXkuY29tL2tleWNsb2FrL3JlYWxtcy9tb2JpbGUiLCJhdWQiOiJhY2NvdW50Iiwic3ViIjoiNmZiYTU4YTctNjg1Zi00Yjc4LWI3MWMtOGViZGZiZmNkMDFkIiwidHlwIjoiQmVhcmVyIiwiYXpwIjoiY2FyZWJvb2t2Mi1tYW5hZ2VtZW50Iiwic2lkIjoiNzI3NTA4NWEtODJhMC00NTI4LTkyY2EtYTNhYjVlZTM4YTQ0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VRPruHWeVtlyrBTybDQJagj8sBOgK9nQsDsYYNHkv3HCRLbWM7rz9u1sAigVTid1SKtEVZEpwqkkVJrIGI-nJYkRhHBcPn_1r-tAaOWBnLp6DLDgNg8SIgZvpw6kUltGzSJEHE4OBPfP336a0eu3Km1LKr-69bHborrAQ7OgCZrOygOFWe0K-8HM_FSFRrLdZkE2WVlLkQRTB1OBaJqmtRu6CXXwJNGB_hhzeqN8arODk3kiD8RcXRtzbzz9o0Okxl23ypy4XB3x_CQ5gDZGPedr3Ue1zFaxQRXgbXjE9iT2mtTEx5S74tN617oR-3L4EadjkG9B9mUjjw0wXZB3Cg_x000D_
Content-Type: application/json_x000D_
Content-Length: 415_x000D_
Host: danhy-backend.hoanmy.com_x000D_
Connection: keep-alive_x000D_
Accept-Encoding: gzip, deflate, br_x000D_
User-Agent: okhttp/4.9.2_x000D_
_x000D_
{"khamBenhId":"446530","bacSiKhamId":6011,"bacSiKhamName":"Nguyễn Văn Hoàng","tenDichVu":"Khám Tai Mũi Họng","maBenhNhan":"250005151","ngayKham":"24/07/2025","khoa":"Khoa Nội Tiết","loaiKham":"Khám bệnh","tacPhong":5,"langNghe":3,"chuDong":4,"thamKham":2,"chiDinh":1,"tong":3,"ghiChu":"test","ownerId":"68a3e809a2bf6530de0a6afa","userId":"68a54fef702b330c4591d8c2","tinhTrang":true,"maCSKCB":"92088"}</v>
          </cell>
          <cell r="N144" t="str">
            <v>HTTP/1.1 200 _x000D_
Date: Wed, 20 Aug 2025 09:06:27 GMT_x000D_
Content-Type: application/json_x000D_
Connection: keep-alive_x000D_
CF-RAY: 9720bc183f600717-HKG_x000D_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24_x000D_
X-Kong-Proxy-Latency: 0_x000D_
Via: kong/2.8.5_x000D_
cf-cache-status: DYNAMIC_x000D_
Strict-Transport-Security: max-age=15552000; includeSubDomains; preload_x000D_
Server: cloudflare_x000D_
alt-svc: h3=":443"; ma=86400_x000D_
Content-Length: 587_x000D_
_x000D_
{"status":true,"data":{"id":"68a590133136df2f37c2bec4","khamBenhId":"446530","bacSiKhamId":"6011","bacSiKhamName":"Nguyễn Văn Hoàng","dichVuId":null,"tenDichVu":"Khám Tai Mũi Họng","maBenhNhan":"250005151","ngayDanhGia":1755680787302,"ngayKham":"24/07/2025","khoa":"Khoa Nội Tiết","loaiKham":"Khám bệnh","tacPhong":5,"langNghe":3,"chuDong":4,"thamKham":2,"chiDinh":1,"tong":3,"ghiChu":"test","tinhTrang":true,"viPham":false,"ownerId":"68a3e809a2bf6530de0a6afa","userId":"68a54fef702b330c4591d8c2","ngayCapNhat":1755680787302,"maCSKCB":"92088"},"message":null,"other":null}</v>
          </cell>
          <cell r="O144" t="str">
            <v>{_x000D_
        "tenDichVu": "Khám Tai Mũi Họng",_x000D_
        "tong": 3,_x000D_
        "maCSKCB": "92088",_x000D_
        "langNghe": 3,_x000D_
        "ghiChu": "test",_x000D_
        "chuDong": 4,_x000D_
        "chiDinh": 1,_x000D_
        "ownerId": "68a3e809a2bf6530de0a6afa",_x000D_
        "userId": "68a54fef702b330c4591d8c2",_x000D_
        "ngayKham": "24/07/2025",_x000D_
        "loaiKham": "Khám bệnh",_x000D_
        "maBenhNhan": "250005151",_x000D_
        "thamKham": 2,_x000D_
        "tinhTrang": true,_x000D_
        "tacPhong": 5,_x000D_
        "bacSiKhamId": 6011,_x000D_
        "khamBenhId": "446530",_x000D_
        "bacSiKhamName": "Nguyễn Văn Hoàng",_x000D_
        "khoa": "Khoa Nội Tiết"_x000D_
	}</v>
          </cell>
          <cell r="P144" t="str">
            <v>{_x000D_
        "other": null,_x000D_
        "data": {_x000D_
                "tenDichVu": "Khám Tai Mũi Họng",_x000D_
                "tong": 3,_x000D_
                "maCSKCB": "92088",_x000D_
                "langNghe": 3,_x000D_
                "ghiChu": "test",_x000D_
                "chuDong": 4,_x000D_
                "chiDinh": 1,_x000D_
                "ngayCapNhat": 1755680787302,_x000D_
                "ownerId": "68a3e809a2bf6530de0a6afa",_x000D_
                "userId": "68a54fef702b330c4591d8c2",_x000D_
                "ngayDanhGia": 1755680787302,_x000D_
                "ngayKham": "24/07/2025",_x000D_
                "loaiKham": "Khám bệnh",_x000D_
                "dichVuId": null,_x000D_
                "maBenhNhan": "250005151",_x000D_
                "thamKham": 2,_x000D_
                "tinhTrang": true,_x000D_
                "tacPhong": 5,_x000D_
                "bacSiKhamId": "6011",_x000D_
                "khamBenhId": "446530",_x000D_
                "id": "68a590133136df2f37c2bec4",_x000D_
                "bacSiKhamName": "Nguyễn Văn Hoàng",_x000D_
                "khoa": "Khoa Nội Tiết",_x000D_
                "viPham": false_x000D_
        },_x000D_
        "message": null,_x000D_
        "status": true_x000D_
	}</v>
          </cell>
          <cell r="Q144" t="str">
            <v xml:space="preserve">______ REQUEST _______x000D_
GET Params_x000D_
_x000D_
_x000D_
POST Params_x000D_
JSON_x000D_
1. khamBenhId | 2. bacSiKhamId | 3. bacSiKhamName | 4. tenDichVu | 5. maBenhNhan | 6. ngayKham | 7. khoa | 8. loaiKham | 9. tacPhong | 10. langNghe | 11. chuDong | 12. thamKham | 13. chiDinh | 14. tong | 15. ghiChu | 16. ownerId | 17. userId | 18. tinhTrang | 19. maCSKCB | _x000D_
_x000D_
Headers_x000D_
1. authorization | 2. Content-Type | 3. Content-Length | 4. Host | 5. Connection | 6. Accept-Encoding | 7. User-Agent | _x000D_
_x000D_
Cookies_x000D_
_x000D_
_x000D_
_x000D_
______ RESPONSE _______x000D_
Params_x000D_
JSON_x000D_
1. khamBenhId | 2. bacSiKhamId | 3. bacSiKhamName | 4. tenDichVu | 5. maBenhNhan | 6. ngayKham | 7. khoa | 8. loaiKham | 9. tacPhong | 10. langNghe | 11. chuDong | 12. thamKham | 13. chiDinh | 14. tong | 15. ghiChu | 16. ownerId | 17. userId | 18. tinhTrang | 19.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4"/>
          <cell r="S144"/>
        </row>
        <row r="145">
          <cell r="B145" t="str">
            <v>-</v>
          </cell>
          <cell r="C145" t="str">
            <v>#135</v>
          </cell>
          <cell r="D145"/>
          <cell r="E145"/>
          <cell r="F145" t="str">
            <v/>
          </cell>
          <cell r="G145"/>
          <cell r="H145" t="str">
            <v/>
          </cell>
          <cell r="I145" t="str">
            <v/>
          </cell>
          <cell r="J145"/>
          <cell r="K145"/>
          <cell r="L145"/>
          <cell r="M145"/>
          <cell r="N145"/>
          <cell r="O145"/>
          <cell r="P145"/>
          <cell r="Q145"/>
          <cell r="R145"/>
          <cell r="S145"/>
        </row>
        <row r="146">
          <cell r="B146" t="str">
            <v xml:space="preserve"> [Group: Kiểm tra danh sách các tài khoản đang xem dữ liệu hồ sơ y tế của tôi] [Kiểm tra danh sách các tài khoản đang xem dữ liệu hồ sơ y tế của tôi]</v>
          </cell>
          <cell r="C146" t="str">
            <v>#136</v>
          </cell>
          <cell r="D146" t="str">
            <v>Group: Kiểm tra danh sách các tài khoản đang xem dữ liệu hồ sơ y tế của tôi</v>
          </cell>
          <cell r="E146" t="str">
            <v>Kiểm tra danh sách các tài khoản đang xem dữ liệu hồ sơ y tế của tôi</v>
          </cell>
          <cell r="F146" t="str">
            <v/>
          </cell>
          <cell r="G146"/>
          <cell r="H146" t="str">
            <v>[0] log</v>
          </cell>
          <cell r="I146" t="str">
            <v>👈 Add log</v>
          </cell>
          <cell r="J146"/>
          <cell r="K146"/>
          <cell r="L146"/>
          <cell r="M146"/>
          <cell r="N146"/>
          <cell r="O146"/>
          <cell r="P146"/>
          <cell r="Q146"/>
          <cell r="R146"/>
          <cell r="S146"/>
        </row>
        <row r="147">
          <cell r="B147" t="str">
            <v>danhy-backend.hoanmy.com:443/caresbook2/hskcb/getShareProfile [Hồ sơ &gt; quản lý  chia sẻ hồ sơ] [lấy tất cả những tài khoản đang liên kết với hồ sơ]</v>
          </cell>
          <cell r="C147" t="str">
            <v>#137</v>
          </cell>
          <cell r="D147" t="str">
            <v>Hồ sơ &gt; quản lý  chia sẻ hồ sơ</v>
          </cell>
          <cell r="E147" t="str">
            <v>lấy tất cả những tài khoản đang liên kết với hồ sơ</v>
          </cell>
          <cell r="F147" t="str">
            <v/>
          </cell>
          <cell r="G147" t="str">
            <v>Done</v>
          </cell>
          <cell r="H147" t="str">
            <v>[5] log</v>
          </cell>
          <cell r="I147" t="str">
            <v/>
          </cell>
          <cell r="J147" t="str">
            <v>POST</v>
          </cell>
          <cell r="K147" t="str">
            <v>danhy-backend.hoanmy.com:443</v>
          </cell>
          <cell r="L147" t="str">
            <v>/caresbook2/hskcb/getShareProfile</v>
          </cell>
          <cell r="M147" t="str">
            <v>POST /caresbook2/hskcb/getShareProfile HTTP/1.1_x000D_
authorization: Bearer eyJhbGciOiJSUzI1NiIsInR5cCIgOiAiSldUIiwia2lkIiA6ICJiNmpqMHBaUGRCdF8xWmJ5YlRYUWgtVFlCczgwYmxjcHc1QURqMmZYeWdZIn0.eyJleHAiOjE3NTU3ODIwNDMsImlhdCI6MTc1NTc0NjA0MywianRpIjoib25ydHJvOjc0MDc4ZTA1LTAzY2YtNGQ2Mi1iODE1LTEzMTM1OWEwN2U3YiIsImlzcyI6Imh0dHBzOi8vZGFuaHktYmFja2VuZC5ob2FubXkuY29tL2tleWNsb2FrL3JlYWxtcy9tb2JpbGUiLCJhdWQiOiJhY2NvdW50Iiwic3ViIjoiNmZiYTU4YTctNjg1Zi00Yjc4LWI3MWMtOGViZGZiZmNkMDFkIiwidHlwIjoiQmVhcmVyIiwiYXpwIjoiY2FyZWJvb2t2Mi1tYW5hZ2VtZW50Iiwic2lkIjoiNDEzOWU3NTMtM2M3NC00NzczLTlkMzItNDViNmRjNDBmNzYw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a8Xh2UVUuhYwySg48h4t06S32UF-IXTmHNunMBdAQjBxM1UE8LWTV4BieVPqAihrWw0f4KDEYedkBTdYdqhFp7EGg9DDETVmNN566IbUbcj8QUUtMV5d20wSpvgYSVIeZ9abqRrD10-UeB89GBDjef-XuPDBozhY-oHNo-Hka21Lg3ZgPkt6e7yKM2TWec11HYoXESF_hfFeQLUFDT0HCt469yL_DrE-e0i0dIqLquc1rbNVXlhuXpStpInzXhn_x_oBSyQbUMlrUd7C0g09pBzshJ_X7ZUmAJuv2PMlCFsO8lEtvXFFODSuJkBuQrHRBROehxBCbsycVJycQ2xnwg_x000D_
Content-Type: application/json_x000D_
Content-Length: 110_x000D_
Host: danhy-backend.hoanmy.com_x000D_
Connection: keep-alive_x000D_
Accept-Encoding: gzip, deflate, br_x000D_
User-Agent: okhttp/4.9.2_x000D_
_x000D_
{"mpi":"250004203","userId":"68a3e809a2bf6530de0a6afb","ownerId":"68a3e809a2bf6530de0a6afa","maCSKCB":"79071"}</v>
          </cell>
          <cell r="N147" t="str">
            <v>HTTP/1.1 200 _x000D_
Date: Thu, 21 Aug 2025 04:12:21 GMT_x000D_
Content-Type: application/json_x000D_
Connection: keep-alive_x000D_
CF-RAY: 97274a96b8e109e4-HKG_x000D_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3102_x000D_
X-Kong-Proxy-Latency: 0_x000D_
Via: kong/2.8.5_x000D_
cf-cache-status: DYNAMIC_x000D_
Strict-Transport-Security: max-age=15552000; includeSubDomains; preload_x000D_
Server: cloudflare_x000D_
alt-svc: h3=":443"; ma=86400_x000D_
Content-Length: 6227_x000D_
_x000D_
[{"username":"vu.nguyen+test06@techlabcorp.com","fullName":"TESST","userId":"689d84b2e1388140fef64b79","userInfoId":"689d84b2e1388140fef64b7a","shareDate":null,"mpi":"250004203","unitCode":null,"requestMPI":false},{"username":"tho.huynh+11@techlabcorp.com","fullName":"KHÁM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v>
          </cell>
          <cell r="O147" t="str">
            <v>{_x000D_
        "maCSKCB": "79071",_x000D_
        "mpi": "250004203",_x000D_
        "ownerId": "68a3e809a2bf6530de0a6afa",_x000D_
        "userId": "68a3e809a2bf6530de0a6afb"_x000D_
	}</v>
          </cell>
          <cell r="P147" t="str">
            <v>[{"username":"vu.nguyen+test06@techlabcorp.com","fullName":"TESST","userId":"689d84b2e1388140fef64b79","userInfoId":"689d84b2e1388140fef64b7a","shareDate":null,"mpi":"250004203","unitCode":null,"requestMPI":false},{"username":"tho.huynh+11@techlabcorp.com","fullName":"KHÁM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v>
          </cell>
          <cell r="Q147" t="str">
            <v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47"/>
          <cell r="S147"/>
        </row>
        <row r="148">
          <cell r="B148" t="str">
            <v>-</v>
          </cell>
          <cell r="C148" t="str">
            <v>#138</v>
          </cell>
          <cell r="D148"/>
          <cell r="E148"/>
          <cell r="F148" t="str">
            <v/>
          </cell>
          <cell r="G148"/>
          <cell r="H148" t="str">
            <v/>
          </cell>
          <cell r="I148" t="str">
            <v/>
          </cell>
          <cell r="J148"/>
          <cell r="K148"/>
          <cell r="L148"/>
          <cell r="M148"/>
          <cell r="N148"/>
          <cell r="O148"/>
          <cell r="P148"/>
          <cell r="Q148"/>
          <cell r="R148"/>
          <cell r="S148"/>
        </row>
        <row r="149">
          <cell r="B149" t="str">
            <v xml:space="preserve"> [Group: Xem toa thuốc ra viện và phiếu xuất viện] [Xem toa thuốc ra viện và phiếu xuất viện]</v>
          </cell>
          <cell r="C149" t="str">
            <v>#136</v>
          </cell>
          <cell r="D149" t="str">
            <v>Group: Xem toa thuốc ra viện và phiếu xuất viện</v>
          </cell>
          <cell r="E149" t="str">
            <v>Xem toa thuốc ra viện và phiếu xuất viện</v>
          </cell>
          <cell r="F149" t="str">
            <v/>
          </cell>
          <cell r="G149"/>
          <cell r="H149" t="str">
            <v>[0] log</v>
          </cell>
          <cell r="I149" t="str">
            <v>👈 Add log</v>
          </cell>
          <cell r="J149"/>
          <cell r="K149"/>
          <cell r="L149"/>
          <cell r="M149"/>
          <cell r="N149"/>
          <cell r="O149"/>
          <cell r="P149"/>
          <cell r="Q149"/>
          <cell r="R149"/>
          <cell r="S149"/>
        </row>
        <row r="150">
          <cell r="B150" t="str">
            <v>danhy-backend.hoanmy.com:443/forhis/patient/getListBieuMauYTe [Hồ sơ &gt; Biểu mẫu y tế] [getListBieuMauYTe]</v>
          </cell>
          <cell r="C150" t="str">
            <v>#139</v>
          </cell>
          <cell r="D150" t="str">
            <v>Hồ sơ &gt; Biểu mẫu y tế</v>
          </cell>
          <cell r="E150" t="str">
            <v>getListBieuMauYTe</v>
          </cell>
          <cell r="F150" t="str">
            <v/>
          </cell>
          <cell r="G150" t="str">
            <v>Done</v>
          </cell>
          <cell r="H150" t="str">
            <v>[4] log</v>
          </cell>
          <cell r="I150" t="str">
            <v/>
          </cell>
          <cell r="J150" t="str">
            <v>POST</v>
          </cell>
          <cell r="K150" t="str">
            <v>danhy-backend.hoanmy.com:443</v>
          </cell>
          <cell r="L150" t="str">
            <v>/forhis/patient/getListBieuMauYTe</v>
          </cell>
          <cell r="M150" t="str">
            <v>POST /forhis/patient/getListBieuMauYTe HTTP/1.1_x000D_
authorization: Bearer eyJhbGciOiJSUzI1NiIsInR5cCIgOiAiSldUIiwia2lkIiA6ICJiNmpqMHBaUGRCdF8xWmJ5YlRYUWgtVFlCczgwYmxjcHc1QURqMmZYeWdZIn0.eyJleHAiOjE3NTU4ODA5NTgsImlhdCI6MTc1NTg0NDk1OCwianRpIjoib25ydHJvOjVjNzdhZmU2LTkzYjctNDVhYS1iZTUyLTgzZTg3Y2MzZDdjOSIsImlzcyI6Imh0dHBzOi8vZGFuaHktYmFja2VuZC5ob2FubXkuY29tL2tleWNsb2FrL3JlYWxtcy9tb2JpbGUiLCJhdWQiOiJhY2NvdW50Iiwic3ViIjoiYmI3YmY1OWQtNTQyNC00MzFlLWIwZjYtOWNjOTE2ODNmNjM3IiwidHlwIjoiQmVhcmVyIiwiYXpwIjoiY2FyZWJvb2t2Mi1tYW5hZ2VtZW50Iiwic2lkIjoiMjc2NDdiNGUtOTk2ZC00ZjA3LTk1MGEtZGEwMmNhMjVjZjk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0In0.dXhI8EXO8xlCxuvUrsfy907Xha4qNcP-9kXjKBbswpDGQvW1msX66u0B3BGfdrsw7_na35tClulDbARCbYP1GP44LRGG6lzZ24ZmTZqCb7j56Paod34C-pRRazaAGcexQfIJHHRcY0wCGnEEFulrn_ar8aApWvTPCAkuWKWvTrqluCQS2dPd-spSOfvBy2-UvF2Bl76yduiEiektPOgo6gNhunyRTG5emX_EXzrIJ30QlRQ1R4h8ZzvdS9SaM_3dyNWg3kc8h8zGEVnYnTRTCUORtDxUuaMjjQIas4Ch5JKUiHLSnB5eKFK8AUUuLClWOKbVNOaIyExYLFhENB8GMQ_x000D_
Content-Type: application/json_x000D_
Content-Length: 110_x000D_
Host: danhy-backend.hoanmy.com_x000D_
Connection: keep-alive_x000D_
Accept-Encoding: gzip, deflate, br_x000D_
User-Agent: okhttp/4.9.2_x000D_
_x000D_
{_x000D_
  "maCSKCB": "92088",_x000D_
  "mpi": "250004701",_x000D_
  "ownerId": "68a406903c166f099e86c513",_x000D_
  "userId": "68a68d967883724f8a6809d3"_x000D_
}</v>
          </cell>
          <cell r="N150" t="str">
            <v>HTTP/1.1 200 _x000D_
Date: Fri, 22 Aug 2025 06:42:44 GMT_x000D_
Content-Type: application/json_x000D_
Connection: keep-alive_x000D_
CF-RAY: 97306452dcedddfb-HKG_x000D_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100_x000D_
X-Kong-Proxy-Latency: 0_x000D_
Via: kong/2.8.5_x000D_
cf-cache-status: DYNAMIC_x000D_
Strict-Transport-Security: max-age=15552000; includeSubDomains; preload_x000D_
Server: cloudflare_x000D_
alt-svc: h3=":443"; ma=86400_x000D_
Content-Length: 370_x000D_
_x000D_
[{"reportId":435,"reportName":"Toa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v>
          </cell>
          <cell r="O150" t="str">
            <v>{_x000D_
  "maCSKCB": "92088",_x000D_
  "mpi": "250004701",_x000D_
  "ownerId": "68a406903c166f099e86c513",_x000D_
  "userId": "68a68d967883724f8a6809d3"_x000D_
}</v>
          </cell>
          <cell r="P150" t="str">
            <v>[{"reportId":435,"reportName":"Toa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v>
          </cell>
          <cell r="Q150" t="str">
            <v xml:space="preserve">______ REQUEST _______x000D_
GET Params_x000D_
_x000D_
POST Params_x000D_
_x000D_
HEADERS_x000D_
1. authorization | 2. Content-Type | 3. Content-Length | 4. Host | 5. Connection | 6. Accept-Encoding | 7.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Content-Length_x000D_
COOKIES_x000D_
_x000D_
_x000D_
______ RAW _______x000D_
</v>
          </cell>
          <cell r="R150"/>
          <cell r="S150"/>
        </row>
        <row r="151">
          <cell r="B151" t="str">
            <v>danhy-backend.hoanmy.com:443/forhis/patient/getPdfBieuMauYTe [Hồ Sơ &gt; Biểu mẫu y tế] [getPdfBieuMauYTe]</v>
          </cell>
          <cell r="C151" t="str">
            <v>#140</v>
          </cell>
          <cell r="D151" t="str">
            <v>Hồ Sơ &gt; Biểu mẫu y tế</v>
          </cell>
          <cell r="E151" t="str">
            <v>getPdfBieuMauYTe</v>
          </cell>
          <cell r="F151" t="str">
            <v/>
          </cell>
          <cell r="G151" t="str">
            <v>Done</v>
          </cell>
          <cell r="H151" t="str">
            <v>[2] log</v>
          </cell>
          <cell r="I151" t="str">
            <v/>
          </cell>
          <cell r="J151" t="str">
            <v>POST</v>
          </cell>
          <cell r="K151" t="str">
            <v>danhy-backend.hoanmy.com:443</v>
          </cell>
          <cell r="L151" t="str">
            <v>/forhis/patient/getPdfBieuMauYTe</v>
          </cell>
          <cell r="M151" t="str">
            <v>POST /forhis/patient/getPdfBieuMauYTe HTTP/1.1
authorization: Bearer eyJhbGciOiJSUzI1NiIsInR5cCIgOiAiSldUIiwia2lkIiA6ICJiNmpqMHBaUGRCdF8xWmJ5YlRYUWgtVFlCczgwYmxjcHc1QURqMmZYeWdZIn0.eyJleHAiOjE3NTU4ODA5NTgsImlhdCI6MTc1NTg0NDk1OCwianRpIjoib25ydHJvOjVjNzdhZmU2LTkzYjctNDVhYS1iZTUyLTgzZTg3Y2MzZDdjOSIsImlzcyI6Imh0dHBzOi8vZGFuaHktYmFja2VuZC5ob2FubXkuY29tL2tleWNsb2FrL3JlYWxtcy9tb2JpbGUiLCJhdWQiOiJhY2NvdW50Iiwic3ViIjoiYmI3YmY1OWQtNTQyNC00MzFlLWIwZjYtOWNjOTE2ODNmNjM3IiwidHlwIjoiQmVhcmVyIiwiYXpwIjoiY2FyZWJvb2t2Mi1tYW5hZ2VtZW50Iiwic2lkIjoiMjc2NDdiNGUtOTk2ZC00ZjA3LTk1MGEtZGEwMmNhMjVjZjkx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OTY5MDAwMDU0In0.dXhI8EXO8xlCxuvUrsfy907Xha4qNcP-9kXjKBbswpDGQvW1msX66u0B3BGfdrsw7_na35tClulDbARCbYP1GP44LRGG6lzZ24ZmTZqCb7j56Paod34C-pRRazaAGcexQfIJHHRcY0wCGnEEFulrn_ar8aApWvTPCAkuWKWvTrqluCQS2dPd-spSOfvBy2-UvF2Bl76yduiEiektPOgo6gNhunyRTG5emX_EXzrIJ30QlRQ1R4h8ZzvdS9SaM_3dyNWg3kc8h8zGEVnYnTRTCUORtDxUuaMjjQIas4Ch5JKUiHLSnB5eKFK8AUUuLClWOKbVNOaIyExYLFhENB8GMQ
Content-Type: application/json
Content-Length: 116
Host: danhy-backend.hoanmy.com
Connection: keep-alive
Accept-Encoding: gzip, deflate, br
User-Agent: okhttp/4.9.2
{
  "fileSource": "http://10.24.10.24:6060/Files/api/File/download/6881e723fd1d07033016bbcd",
  "title": "Toa thuốc BHYT"
}</v>
          </cell>
          <cell r="N151" t="str">
            <v>HTTP/1.1 200 _x000D_
Date: Fri, 22 Aug 2025 06:42:46 GMT_x000D_
Content-Type: application/json_x000D_
Connection: keep-alive_x000D_
CF-RAY: 97306460397609dc-HKG_x000D_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83_x000D_
X-Kong-Proxy-Latency: 0_x000D_
Via: kong/2.8.5_x000D_
cf-cache-status: DYNAMIC_x000D_
Strict-Transport-Security: max-age=15552000; includeSubDomains; preload_x000D_
Server: cloudflare_x000D_
alt-svc: h3=":443"; ma=86400_x000D_
Content-Length: 467217_x000D_
_x000D_
%PDF-1.3_x000D_
%����_x000D_
1 0 obj_x000D_
&lt;&lt;/Type/Font/Subtype/Type1/BaseFont/Helvetica/Encoding/WinAnsiEncoding&gt;&gt;_x000D_
endobj_x000D_
2 0 obj_x000D_
&lt;&lt;/Title&lt;feff00490050004400320034005000300031003000300031005f0056004e005f0044006f006e005400680075006f00630042004800590054&gt;/Author&lt;&gt;/Subject&lt;&gt;/Creator(Microsoft Reporting Services 12.0.0.0)/Producer(Microsoft Reporting Services PDF Rendering Extension 12.0.0.0; modified using iTextSharp� 5.5.13.1 �2000-2019 iText Group NV \(AGPL-version\))/CreationDate(D:20250724145602+07&amp;#39;00&amp;#39;)/ModDate(D:20250724145614+07&amp;#39;00&amp;#39;)&gt;&gt;_x000D_
endobj_x000D_
3 0 obj_x000D_
&lt;&lt;/Length 10/Filter/FlateDecode&gt;&gt;stream_x000D_
x�+�_x0002_</v>
          </cell>
          <cell r="O151"/>
          <cell r="P151"/>
          <cell r="Q151"/>
          <cell r="R151"/>
          <cell r="S151"/>
        </row>
        <row r="152">
          <cell r="B152" t="str">
            <v>-</v>
          </cell>
          <cell r="C152" t="str">
            <v>#141</v>
          </cell>
          <cell r="D152"/>
          <cell r="E152"/>
          <cell r="F152" t="str">
            <v/>
          </cell>
          <cell r="G152"/>
          <cell r="H152" t="str">
            <v/>
          </cell>
          <cell r="I152" t="str">
            <v/>
          </cell>
          <cell r="J152"/>
          <cell r="K152"/>
          <cell r="L152"/>
          <cell r="M152"/>
          <cell r="N152"/>
          <cell r="O152"/>
          <cell r="P152"/>
          <cell r="Q152"/>
          <cell r="R152"/>
          <cell r="S152"/>
        </row>
        <row r="153">
          <cell r="B153" t="str">
            <v>-</v>
          </cell>
          <cell r="C153" t="str">
            <v>#142</v>
          </cell>
          <cell r="D153"/>
          <cell r="E153"/>
          <cell r="F153" t="str">
            <v/>
          </cell>
          <cell r="G153"/>
          <cell r="H153" t="str">
            <v/>
          </cell>
          <cell r="I153" t="str">
            <v/>
          </cell>
          <cell r="J153"/>
          <cell r="K153"/>
          <cell r="L153"/>
          <cell r="M153"/>
          <cell r="N153"/>
          <cell r="O153"/>
          <cell r="P153"/>
          <cell r="Q153"/>
          <cell r="R153"/>
          <cell r="S153"/>
        </row>
        <row r="154">
          <cell r="B154" t="str">
            <v>-</v>
          </cell>
          <cell r="C154" t="str">
            <v>#143</v>
          </cell>
          <cell r="D154"/>
          <cell r="E154"/>
          <cell r="F154" t="str">
            <v/>
          </cell>
          <cell r="G154"/>
          <cell r="H154" t="str">
            <v/>
          </cell>
          <cell r="I154" t="str">
            <v/>
          </cell>
          <cell r="J154"/>
          <cell r="K154"/>
          <cell r="L154"/>
          <cell r="M154"/>
          <cell r="N154"/>
          <cell r="O154"/>
          <cell r="P154"/>
          <cell r="Q154"/>
          <cell r="R154"/>
          <cell r="S154"/>
        </row>
        <row r="155">
          <cell r="B155" t="str">
            <v xml:space="preserve"> [Group: Hủy chia sẻ hồ sơ y tế các tài khoản đang xem dữ liệu] [Hủy chia sẻ hồ sơ y tế các tài khoản đang xem dữ liệu]</v>
          </cell>
          <cell r="C155" t="str">
            <v>#144</v>
          </cell>
          <cell r="D155" t="str">
            <v>Group: Hủy chia sẻ hồ sơ y tế các tài khoản đang xem dữ liệu</v>
          </cell>
          <cell r="E155" t="str">
            <v>Hủy chia sẻ hồ sơ y tế các tài khoản đang xem dữ liệu</v>
          </cell>
          <cell r="F155" t="str">
            <v/>
          </cell>
          <cell r="G155"/>
          <cell r="H155" t="str">
            <v>[1] log</v>
          </cell>
          <cell r="I155" t="str">
            <v/>
          </cell>
          <cell r="J155"/>
          <cell r="K155"/>
          <cell r="L155"/>
          <cell r="M155"/>
          <cell r="N155"/>
          <cell r="O155"/>
          <cell r="P155"/>
          <cell r="Q155"/>
          <cell r="R155"/>
          <cell r="S155"/>
        </row>
        <row r="156">
          <cell r="B156" t="str">
            <v>danhy-backend.hoanmy.com:443 /caresbook2/auth/requestUnmapOTP  [Hồ sơ &gt; Quản lý chia sẻ hồ sơ &gt; Dừng chia sẻ] [request unmap OTP]</v>
          </cell>
          <cell r="C156" t="str">
            <v>#145</v>
          </cell>
          <cell r="D156" t="str">
            <v>Hồ sơ &gt; Quản lý chia sẻ hồ sơ &gt; Dừng chia sẻ</v>
          </cell>
          <cell r="E156" t="str">
            <v>request unmap OTP</v>
          </cell>
          <cell r="F156" t="str">
            <v/>
          </cell>
          <cell r="G156" t="str">
            <v>Done</v>
          </cell>
          <cell r="H156" t="str">
            <v>[3] log</v>
          </cell>
          <cell r="I156" t="str">
            <v/>
          </cell>
          <cell r="J156" t="str">
            <v xml:space="preserve">POST </v>
          </cell>
          <cell r="K156" t="str">
            <v xml:space="preserve">danhy-backend.hoanmy.com:443 </v>
          </cell>
          <cell r="L156" t="str">
            <v xml:space="preserve">/caresbook2/auth/requestUnmapOTP </v>
          </cell>
          <cell r="M156" t="str">
            <v xml:space="preserve">POST /caresbook2/auth/requestUnmapOTP HTTP/2_x000D_
Host: danhy-backend.hoanmy.com_x000D_
Authorization: Bearer eyJhbGciOiJSUzI1NiIsInR5cCIgOiAiSldUIiwia2lkIiA6ICJiNmpqMHBaUGRCdF8xWmJ5YlRYUWgtVFlCczgwYmxjcHc1QURqMmZYeWdZIn0.eyJleHAiOjE3NTU4ODM0NDAsImlhdCI6MTc1NTg0NzQ0MCwianRpIjoib25ydHJvOmE3MzdmYjViLWY3MTEtNGI1ZC04NjRjLWFhYzAxOGI4N2I0NSIsImlzcyI6Imh0dHBzOi8vZGFuaHktYmFja2VuZC5ob2FubXkuY29tL2tleWNsb2FrL3JlYWxtcy9tb2JpbGUiLCJhdWQiOiJhY2NvdW50Iiwic3ViIjoiY2M4MTRkNDItNTcwMS00MjViLWI1OTQtMTQ1NzQ4MGE1ZjkyIiwidHlwIjoiQmVhcmVyIiwiYXpwIjoiY2FyZWJvb2t2Mi1tYW5hZ2VtZW50Iiwic2lkIjoiMGFkZmVmMmYtYzY3OC00YjYwLTg0NTgtZDYxODAxYTA0ZTNk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IwMTIzNDU2Nzg5In0.cRSzRBgzfWn4mxxDUdMxwqQR7l5ulwwwYm9YZXid1FOv5kitx8FFamTBAyEMHH9OpRUp0ehTPh9ojkmSav8HXxkMGhhjQQMQQ5L0UdakGjeaMQLxaEhAgNqhYMsBCCem6ZnVflxK2zuVmensi_p0G25b_Mziq1H0Al6nV9-GYGu8_dAJGmGNvVRn5yjNvoplWRlulKhg0UefrW8Yohn_JnysqNY9Bqgl9kpl_sgmu_a3uSRGbi6bjPP_29gkulgpz0YcqQt8MUmDlMLEpUZA8X1L7K2EEwEVSmnwcMZzRqwuAKeH2yogJDJuYPabvmB9ryxXYjnB5bGdmLxmiU5HbQ_x000D_
Content-Type: application/json_x000D_
Content-Length: 19_x000D_
Connection: Keep-Alive_x000D_
Accept-Encoding: gzip, deflate, br_x000D_
User-Agent: okhttp/4.9.2_x000D_
_x000D_
{"mpi":"230246613"} </v>
          </cell>
          <cell r="N156" t="str">
            <v xml:space="preserve">HTTP/2 200 OK_x000D_
Date: Fri, 22 Aug 2025 07:39:45 GMT_x000D_
Content-Type: application/json_x000D_
Cf-Ray: 9730b7d5dfdc6ad4-HKG_x000D_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35_x000D_
X-Kong-Proxy-Latency: 0_x000D_
Via: kong/2.8.5_x000D_
Cf-Cache-Status: DYNAMIC_x000D_
Strict-Transport-Security: max-age=15552000; includeSubDomains; preload_x000D_
Server: cloudflare_x000D_
Alt-Svc: h3=":443"; ma=86400_x000D_
_x000D_
{"soDienThoai":"0933574699"} </v>
          </cell>
          <cell r="O156" t="str">
            <v xml:space="preserve">{_x000D_
    "mpi": "230246613"_x000D_
} </v>
          </cell>
          <cell r="P156" t="str">
            <v xml:space="preserve">{_x000D_
    "soDienThoai": "0933574699"_x000D_
} </v>
          </cell>
          <cell r="Q156" t="str">
            <v xml:space="preserve">______ REQUEST _______x000D_
GET Params_x000D_
_x000D_
_x000D_
POST Params_x000D_
JSON_x000D_
1. mpi | _x000D_
_x000D_
Headers_x000D_
1. Host | 2. Authorization | 3. Content-Type | 4. Content-Length | 5. Connection | 6. Accept-Encoding | 7. User-Agent | _x000D_
_x000D_
Cookies_x000D_
_x000D_
_x000D_
_x000D_
______ RESPONSE _______x000D_
Params_x000D_
JSON_x000D_
1. soDienThoai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56"/>
          <cell r="S156"/>
        </row>
        <row r="157">
          <cell r="B157" t="str">
            <v>danhy-backend.hoanmy.com:443 /caresbook2/auth/verifyUnmapOTP  [Hồ sơ &gt; Quản lý chia sẻ hồ sơ &gt; Dừng chia sẻ &gt; Xác thực OTP] [Verify OTP]</v>
          </cell>
          <cell r="C157" t="str">
            <v>#146</v>
          </cell>
          <cell r="D157" t="str">
            <v>Hồ sơ &gt; Quản lý chia sẻ hồ sơ &gt; Dừng chia sẻ &gt; Xác thực OTP</v>
          </cell>
          <cell r="E157" t="str">
            <v>Verify OTP</v>
          </cell>
          <cell r="F157" t="str">
            <v/>
          </cell>
          <cell r="G157" t="str">
            <v>Done</v>
          </cell>
          <cell r="H157" t="str">
            <v>[5] log</v>
          </cell>
          <cell r="I157" t="str">
            <v/>
          </cell>
          <cell r="J157" t="str">
            <v xml:space="preserve">POST </v>
          </cell>
          <cell r="K157" t="str">
            <v xml:space="preserve">danhy-backend.hoanmy.com:443 </v>
          </cell>
          <cell r="L157" t="str">
            <v xml:space="preserve">/caresbook2/auth/verifyUnmapOTP </v>
          </cell>
          <cell r="M157" t="str">
            <v xml:space="preserve">POST /caresbook2/auth/verifyUnmapOTP HTTP/2_x000D_
Host: danhy-backend.hoanmy.com_x000D_
Content-Type: application/json_x000D_
Content-Length: 103_x000D_
Connection: Keep-Alive_x000D_
Accept-Encoding: gzip, deflate, br_x000D_
User-Agent: okhttp/4.9.2_x000D_
_x000D_
{"mpi":"230246613","userInfoId":"68a54fee7883724f8a680927","token":"111111","phoneNumber":"0933574699"} </v>
          </cell>
          <cell r="N157" t="str">
            <v xml:space="preserve">HTTP/2 200 OK_x000D_
Date: Fri, 22 Aug 2025 07:42:04 GMT_x000D_
Content-Type: application/json_x000D_
Cf-Ray: 9730bb3dbac79cf5-HKG_x000D_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17_x000D_
X-Kong-Proxy-Latency: 1_x000D_
Via: kong/2.8.5_x000D_
Cf-Cache-Status: DYNAMIC_x000D_
Strict-Transport-Security: max-age=15552000; includeSubDomains; preload_x000D_
Server: cloudflare_x000D_
Alt-Svc: h3=":443"; ma=86400_x000D_
_x000D_
true </v>
          </cell>
          <cell r="O157" t="str">
            <v xml:space="preserve">{_x000D_
    "mpi": "230246613", _x000D_
    "phoneNumber": "0933574699", _x000D_
    "token": "111111", _x000D_
    "userInfoId": "68a54fee7883724f8a680927"_x000D_
} </v>
          </cell>
          <cell r="P157" t="str">
            <v xml:space="preserve">true </v>
          </cell>
          <cell r="Q157" t="str">
            <v xml:space="preserve">______ REQUEST _______x000D_
GET Params_x000D_
_x000D_
_x000D_
POST Params_x000D_
JSON_x000D_
1. mpi | 2. userInfoId | 3. token | 4. phoneNumber | _x000D_
_x000D_
Headers_x000D_
1. Host | 2. Content-Type | 3. Content-Length | 4. Connection | 5. Accept-Encoding | 6. User-Agent | _x000D_
_x000D_
Cookies_x000D_
_x000D_
_x000D_
_x000D_
______ RESPONSE _______x000D_
Params_x000D_
JSON_x000D_
1.  | _x000D_
_x000D_
Headers_x000D_
1. Date | 2. Content-Type | 3. Cf-Ray | 4. Vary | 5. X-Content-Type-Options | 6. X-Xss-Protection | 7. X-Xss-Protection | 8. Cache-Control | 9. Pragma | 10. Expires | 11. X-Frame-Options | 12. X-Kong-Upstream-Latency | 13. X-Kong-Proxy-Latency | 14. Via | 15. Cf-Cache-Status | 16. Strict-Transport-Security | 17. Server | 18. Alt-Svc |  </v>
          </cell>
          <cell r="R157"/>
          <cell r="S157"/>
        </row>
        <row r="158">
          <cell r="B158" t="str">
            <v>-</v>
          </cell>
          <cell r="C158" t="str">
            <v>#147</v>
          </cell>
          <cell r="D158"/>
          <cell r="E158"/>
          <cell r="F158" t="str">
            <v/>
          </cell>
          <cell r="G158"/>
          <cell r="H158" t="str">
            <v/>
          </cell>
          <cell r="I158" t="str">
            <v/>
          </cell>
          <cell r="J158"/>
          <cell r="K158"/>
          <cell r="L158"/>
          <cell r="M158"/>
          <cell r="N158"/>
          <cell r="O158"/>
          <cell r="P158"/>
          <cell r="Q158"/>
          <cell r="R158"/>
          <cell r="S158"/>
        </row>
        <row r="159">
          <cell r="B159" t="str">
            <v>-</v>
          </cell>
          <cell r="C159" t="str">
            <v>#148</v>
          </cell>
          <cell r="D159"/>
          <cell r="E159"/>
          <cell r="F159" t="str">
            <v/>
          </cell>
          <cell r="G159"/>
          <cell r="H159" t="str">
            <v/>
          </cell>
          <cell r="I159" t="str">
            <v/>
          </cell>
          <cell r="J159"/>
          <cell r="K159"/>
          <cell r="L159"/>
          <cell r="M159"/>
          <cell r="N159"/>
          <cell r="O159"/>
          <cell r="P159"/>
          <cell r="Q159"/>
          <cell r="R159"/>
          <cell r="S159"/>
        </row>
        <row r="160">
          <cell r="B160" t="str">
            <v>-</v>
          </cell>
          <cell r="C160" t="str">
            <v>#149</v>
          </cell>
          <cell r="D160"/>
          <cell r="E160"/>
          <cell r="F160" t="str">
            <v/>
          </cell>
          <cell r="G160"/>
          <cell r="H160" t="str">
            <v/>
          </cell>
          <cell r="I160" t="str">
            <v/>
          </cell>
          <cell r="J160"/>
          <cell r="K160"/>
          <cell r="L160"/>
          <cell r="M160"/>
          <cell r="N160"/>
          <cell r="O160"/>
          <cell r="P160"/>
          <cell r="Q160"/>
          <cell r="R160"/>
          <cell r="S160"/>
        </row>
        <row r="161">
          <cell r="B161" t="str">
            <v>-</v>
          </cell>
          <cell r="C161" t="str">
            <v>#150</v>
          </cell>
          <cell r="D161"/>
          <cell r="E161"/>
          <cell r="F161" t="str">
            <v/>
          </cell>
          <cell r="G161"/>
          <cell r="H161" t="str">
            <v/>
          </cell>
          <cell r="I161" t="str">
            <v/>
          </cell>
          <cell r="J161"/>
          <cell r="K161"/>
          <cell r="L161"/>
          <cell r="M161"/>
          <cell r="N161"/>
          <cell r="O161"/>
          <cell r="P161"/>
          <cell r="Q161"/>
          <cell r="R161"/>
          <cell r="S161"/>
        </row>
        <row r="162">
          <cell r="B162" t="str">
            <v>-</v>
          </cell>
          <cell r="C162" t="str">
            <v>#151</v>
          </cell>
          <cell r="D162"/>
          <cell r="E162"/>
          <cell r="F162" t="str">
            <v/>
          </cell>
          <cell r="G162"/>
          <cell r="H162" t="str">
            <v/>
          </cell>
          <cell r="I162" t="str">
            <v/>
          </cell>
          <cell r="J162"/>
          <cell r="K162"/>
          <cell r="L162"/>
          <cell r="M162"/>
          <cell r="N162"/>
          <cell r="O162"/>
          <cell r="P162"/>
          <cell r="Q162"/>
          <cell r="R162"/>
          <cell r="S162"/>
        </row>
        <row r="163">
          <cell r="B163" t="str">
            <v>-</v>
          </cell>
          <cell r="C163" t="str">
            <v>#152</v>
          </cell>
          <cell r="D163"/>
          <cell r="E163"/>
          <cell r="F163" t="str">
            <v/>
          </cell>
          <cell r="G163"/>
          <cell r="H163" t="str">
            <v/>
          </cell>
          <cell r="I163" t="str">
            <v/>
          </cell>
          <cell r="J163"/>
          <cell r="K163"/>
          <cell r="L163"/>
          <cell r="M163"/>
          <cell r="N163"/>
          <cell r="O163"/>
          <cell r="P163"/>
          <cell r="Q163"/>
          <cell r="R163"/>
          <cell r="S163"/>
        </row>
        <row r="164">
          <cell r="B164" t="str">
            <v>-</v>
          </cell>
          <cell r="C164" t="str">
            <v>#153</v>
          </cell>
          <cell r="D164"/>
          <cell r="E164"/>
          <cell r="F164" t="str">
            <v/>
          </cell>
          <cell r="G164"/>
          <cell r="H164" t="str">
            <v/>
          </cell>
          <cell r="I164" t="str">
            <v/>
          </cell>
          <cell r="J164"/>
          <cell r="K164"/>
          <cell r="L164"/>
          <cell r="M164"/>
          <cell r="N164"/>
          <cell r="O164"/>
          <cell r="P164"/>
          <cell r="Q164"/>
          <cell r="R164"/>
          <cell r="S164"/>
        </row>
        <row r="165">
          <cell r="B165" t="str">
            <v>-</v>
          </cell>
          <cell r="C165" t="str">
            <v>#154</v>
          </cell>
          <cell r="D165"/>
          <cell r="E165"/>
          <cell r="F165" t="str">
            <v/>
          </cell>
          <cell r="G165"/>
          <cell r="H165" t="str">
            <v/>
          </cell>
          <cell r="I165" t="str">
            <v/>
          </cell>
          <cell r="J165"/>
          <cell r="K165"/>
          <cell r="L165"/>
          <cell r="M165"/>
          <cell r="N165"/>
          <cell r="O165"/>
          <cell r="P165"/>
          <cell r="Q165"/>
          <cell r="R165"/>
          <cell r="S165"/>
        </row>
        <row r="166">
          <cell r="B166" t="str">
            <v>-</v>
          </cell>
          <cell r="C166" t="str">
            <v>#155</v>
          </cell>
          <cell r="D166"/>
          <cell r="E166"/>
          <cell r="F166" t="str">
            <v/>
          </cell>
          <cell r="G166"/>
          <cell r="H166" t="str">
            <v/>
          </cell>
          <cell r="I166" t="str">
            <v/>
          </cell>
          <cell r="J166"/>
          <cell r="K166"/>
          <cell r="L166"/>
          <cell r="M166"/>
          <cell r="N166"/>
          <cell r="O166"/>
          <cell r="P166"/>
          <cell r="Q166"/>
          <cell r="R166"/>
          <cell r="S166"/>
        </row>
        <row r="167">
          <cell r="B167" t="str">
            <v>-</v>
          </cell>
          <cell r="C167" t="str">
            <v>#156</v>
          </cell>
          <cell r="D167"/>
          <cell r="E167"/>
          <cell r="F167" t="str">
            <v/>
          </cell>
          <cell r="G167"/>
          <cell r="H167" t="str">
            <v/>
          </cell>
          <cell r="I167" t="str">
            <v/>
          </cell>
          <cell r="J167"/>
          <cell r="K167"/>
          <cell r="L167"/>
          <cell r="M167"/>
          <cell r="N167"/>
          <cell r="O167"/>
          <cell r="P167"/>
          <cell r="Q167"/>
          <cell r="R167"/>
          <cell r="S167"/>
        </row>
        <row r="168">
          <cell r="B168" t="str">
            <v>-</v>
          </cell>
          <cell r="C168" t="str">
            <v>#157</v>
          </cell>
          <cell r="D168"/>
          <cell r="E168"/>
          <cell r="F168" t="str">
            <v/>
          </cell>
          <cell r="G168"/>
          <cell r="H168" t="str">
            <v/>
          </cell>
          <cell r="I168" t="str">
            <v/>
          </cell>
          <cell r="J168"/>
          <cell r="K168"/>
          <cell r="L168"/>
          <cell r="M168"/>
          <cell r="N168"/>
          <cell r="O168"/>
          <cell r="P168"/>
          <cell r="Q168"/>
          <cell r="R168"/>
          <cell r="S168"/>
        </row>
        <row r="169">
          <cell r="B169" t="str">
            <v xml:space="preserve"> [Group: xem cận lâm sàng] [Xem cận lâm sàng]</v>
          </cell>
          <cell r="C169" t="str">
            <v>#158</v>
          </cell>
          <cell r="D169" t="str">
            <v>Group: xem cận lâm sàng</v>
          </cell>
          <cell r="E169" t="str">
            <v>Xem cận lâm sàng</v>
          </cell>
          <cell r="F169" t="str">
            <v/>
          </cell>
          <cell r="G169"/>
          <cell r="H169" t="str">
            <v>[0] log</v>
          </cell>
          <cell r="I169" t="str">
            <v>👈 Add log</v>
          </cell>
          <cell r="J169"/>
          <cell r="K169"/>
          <cell r="L169"/>
          <cell r="M169"/>
          <cell r="N169"/>
          <cell r="O169"/>
          <cell r="P169"/>
          <cell r="Q169"/>
          <cell r="R169"/>
          <cell r="S169"/>
        </row>
        <row r="170">
          <cell r="B170" t="str">
            <v>danhy-backend.hoanmy.com:443/caresbook2/user/info [Hồ sơ &gt; danh sách cận lâm sàng &gt;] [disable
(duplicated #17)]</v>
          </cell>
          <cell r="C170" t="str">
            <v>#159</v>
          </cell>
          <cell r="D170" t="str">
            <v>Hồ sơ &gt; danh sách cận lâm sàng &gt;</v>
          </cell>
          <cell r="E170" t="str">
            <v>disable
(duplicated #17)</v>
          </cell>
          <cell r="F170" t="str">
            <v/>
          </cell>
          <cell r="G170"/>
          <cell r="H170" t="str">
            <v>[0] log</v>
          </cell>
          <cell r="I170" t="str">
            <v>👈 Add log</v>
          </cell>
          <cell r="J170" t="str">
            <v>GET</v>
          </cell>
          <cell r="K170" t="str">
            <v>danhy-backend.hoanmy.com:443</v>
          </cell>
          <cell r="L170" t="str">
            <v>/caresbook2/user/info</v>
          </cell>
          <cell r="M170" t="str">
            <v xml:space="preserve">GET /caresbook2/user/info?ownerId=68a3e809a2bf6530de0a6afa&amp;userId=68a54fee7883724f8a680927 HTTP/1.1_x000D_
content-type: application/json_x000D_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Host: danhy-backend.hoanmy.com_x000D_
Connection: keep-alive_x000D_
Accept-Encoding: gzip, deflate, br_x000D_
User-Agent: okhttp/4.9.2_x000D_
_x000D_
</v>
          </cell>
          <cell r="N170" t="str">
            <v>HTTP/1.1 200 _x000D_
Date: Fri, 22 Aug 2025 06:53:12 GMT_x000D_
Content-Type: application/json_x000D_
Connection: keep-alive_x000D_
CF-RAY: 973073aabdc3dda3-HKG_x000D_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41_x000D_
X-Kong-Proxy-Latency: 0_x000D_
Via: kong/2.8.5_x000D_
cf-cache-status: DYNAMIC_x000D_
Strict-Transport-Security: max-age=15552000; includeSubDomains; preload_x000D_
speculation-rules: "/cdn-cgi/speculation"_x000D_
Server: cloudflare_x000D_
alt-svc: h3=":443"; ma=86400_x000D_
Content-Length: 543_x000D_
_x000D_
{"id":"68a54fee7883724f8a680927","hoTen":"LÊ THÀNH HUÂN","ngaySinh":499496400000,"maGioiTinh":"1","passport":null,"wardid":null,"wardname":"","cityid":null,"cityname":"","fullAddress":"","maBaoHiemYTe":"","ownerId":"68a3e809a2bf6530de0a6afa","maMoiQuanHe":"KHAC","soDienThoai":null,"email":null,"diaChi":null,"hinhAnh":null,"noiKCBBD":null,"validFrom":null,"valid5Years":null,"maBN":"230246613","privacyId":null,"termId":null,"requestMPI":true,"cmnd":null,"mpi":"230246613","macskcb":"79071","CMND":null,"MPI":"230246613","MACSKCB":"79071"}</v>
          </cell>
          <cell r="O170"/>
          <cell r="P170" t="str">
            <v>{_x000D_
        "privacyId": null,_x000D_
        "MPI": "230246613",_x000D_
        "wardid": null,_x000D_
        "validFrom": null,_x000D_
        "ownerId": "68a3e809a2bf6530de0a6afa",_x000D_
        "cmnd": null,_x000D_
        "maMoiQuanHe": "KHAC",_x000D_
        "maGioiTinh": "1",_x000D_
        "diaChi": null,_x000D_
        "termId": null,_x000D_
        "hinhAnh": null,_x000D_
        "maBN": "230246613",_x000D_
        "passport": null,_x000D_
        "ngaySinh": 499496400000,_x000D_
        "id": "68a54fee7883724f8a680927",_x000D_
        "email": null,_x000D_
        "maBaoHiemYTe": "",_x000D_
        "soDienThoai": null,_x000D_
        "wardname": "",_x000D_
        "requestMPI": true,_x000D_
        "noiKCBBD": null,_x000D_
        "cityname": "",_x000D_
        "mpi": "230246613",_x000D_
        "MACSKCB": "79071",_x000D_
        "cityid": null,_x000D_
        "macskcb": "79071",_x000D_
        "valid5Years": null,_x000D_
        "fullAddress": "",_x000D_
        "hoTen": "LÊ THÀNH HUÂN",_x000D_
        "CMND": null_x000D_
	}</v>
          </cell>
          <cell r="Q170" t="str">
            <v xml:space="preserve">______ REQUEST _______x000D_
GET Params_x000D_
1. ownerId | 2. userId | _x000D_
_x000D_
POST Params_x000D_
_x000D_
_x000D_
Headers_x000D_
1. content-type | 2. authorization | 3. Host | 4. Connection | 5. Accept-Encoding | 6. User-Agent | _x000D_
_x000D_
Cookies_x000D_
_x000D_
_x000D_
_x000D_
______ RESPONSE _______x000D_
Params_x000D_
JSON_x000D_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 | </v>
          </cell>
          <cell r="R170"/>
          <cell r="S170"/>
        </row>
        <row r="171">
          <cell r="B171" t="str">
            <v>danhy-backend.hoanmy.com:443/forhis/hskcb/caresbook/getDiagnosticLabSessionsWithoutExam [Hồ  sơ &gt; danh sách cận lâm sàng &gt; xét nghiệm] [chi tiết xét nghiệm cận lâm sàng lẻ]</v>
          </cell>
          <cell r="C171" t="str">
            <v>#160</v>
          </cell>
          <cell r="D171" t="str">
            <v>Hồ  sơ &gt; danh sách cận lâm sàng &gt; xét nghiệm</v>
          </cell>
          <cell r="E171" t="str">
            <v>chi tiết xét nghiệm cận lâm sàng lẻ</v>
          </cell>
          <cell r="F171" t="str">
            <v/>
          </cell>
          <cell r="G171" t="str">
            <v>Done</v>
          </cell>
          <cell r="H171" t="str">
            <v>[3] log</v>
          </cell>
          <cell r="I171" t="str">
            <v/>
          </cell>
          <cell r="J171" t="str">
            <v>POST</v>
          </cell>
          <cell r="K171" t="str">
            <v>danhy-backend.hoanmy.com:443</v>
          </cell>
          <cell r="L171" t="str">
            <v>/forhis/hskcb/caresbook/getDiagnosticLabSessionsWithoutExam</v>
          </cell>
          <cell r="M171" t="str">
            <v>POST /forhis/hskcb/caresbook/getDiagnosticLabSessionsWithoutExam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110_x000D_
Host: danhy-backend.hoanmy.com_x000D_
Connection: keep-alive_x000D_
Accept-Encoding: gzip, deflate, br_x000D_
User-Agent: okhttp/4.9.2_x000D_
_x000D_
{"mpi":"230246613","userId":"68a54fee7883724f8a680927","ownerId":"68a3e809a2bf6530de0a6afa","maCSKCB":"79071"}</v>
          </cell>
          <cell r="N171" t="str">
            <v>HTTP/1.1 200 _x000D_
Date: Fri, 22 Aug 2025 06:56:21 GMT_x000D_
Content-Type: application/json_x000D_
Connection: keep-alive_x000D_
CF-RAY: 973078444aa5dd48-HKG_x000D_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337_x000D_
X-Kong-Proxy-Latency: 1_x000D_
Via: kong/2.8.5_x000D_
cf-cache-status: DYNAMIC_x000D_
Strict-Transport-Security: max-age=15552000; includeSubDomains; preload_x000D_
Server: cloudflare_x000D_
alt-svc: h3=":443"; ma=86400_x000D_
Content-Length: 7191_x000D_
_x000D_
[{"dichVuId":468,"tenXetNghiem":"Tổng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v>
          </cell>
          <cell r="O171" t="str">
            <v>{_x000D_
        "maCSKCB": "79071",_x000D_
        "mpi": "230246613",_x000D_
        "ownerId": "68a3e809a2bf6530de0a6afa",_x000D_
        "userId": "68a54fee7883724f8a680927"_x000D_
	}</v>
          </cell>
          <cell r="P171" t="str">
            <v>[{"dichVuId":468,"tenXetNghiem":"Tổng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v>
          </cell>
          <cell r="Q171" t="str">
            <v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1"/>
          <cell r="S171"/>
        </row>
        <row r="172">
          <cell r="B172" t="str">
            <v>danhy-backend.hoanmy.com:443/forhis/hskcb/caresbook/getClinicalSessionWithoutExam [Hồ  sơ &gt; danh sách cận lâm sàng &gt; kết quả cận lâm sàng] [chi tiết kết quả cận lâm sàng lẻ]</v>
          </cell>
          <cell r="C172" t="str">
            <v>#161</v>
          </cell>
          <cell r="D172" t="str">
            <v>Hồ  sơ &gt; danh sách cận lâm sàng &gt; kết quả cận lâm sàng</v>
          </cell>
          <cell r="E172" t="str">
            <v>chi tiết kết quả cận lâm sàng lẻ</v>
          </cell>
          <cell r="F172" t="str">
            <v/>
          </cell>
          <cell r="G172" t="str">
            <v>Done</v>
          </cell>
          <cell r="H172" t="str">
            <v>[3] log</v>
          </cell>
          <cell r="I172" t="str">
            <v/>
          </cell>
          <cell r="J172" t="str">
            <v>POST</v>
          </cell>
          <cell r="K172" t="str">
            <v>danhy-backend.hoanmy.com:443</v>
          </cell>
          <cell r="L172" t="str">
            <v>/forhis/hskcb/caresbook/getClinicalSessionWithoutExam</v>
          </cell>
          <cell r="M172" t="str">
            <v>POST /forhis/hskcb/caresbook/getClinicalSessionWithoutExam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110_x000D_
Host: danhy-backend.hoanmy.com_x000D_
Connection: keep-alive_x000D_
Accept-Encoding: gzip, deflate, br_x000D_
User-Agent: okhttp/4.9.2_x000D_
_x000D_
{"mpi":"230246613","userId":"68a54fee7883724f8a680927","ownerId":"68a3e809a2bf6530de0a6afa","maCSKCB":"79071"}</v>
          </cell>
          <cell r="N172" t="str">
            <v>HTTP/1.1 200 _x000D_
Date: Fri, 22 Aug 2025 06:57:21 GMT_x000D_
Content-Type: application/json_x000D_
Connection: keep-alive_x000D_
CF-RAY: 973079b7cbde06b9-HKG_x000D_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274_x000D_
X-Kong-Proxy-Latency: 0_x000D_
Via: kong/2.8.5_x000D_
cf-cache-status: DYNAMIC_x000D_
Strict-Transport-Security: max-age=15552000; includeSubDomains; preload_x000D_
Server: cloudflare_x000D_
alt-svc: h3=":443"; ma=86400_x000D_
Content-Length: 660_x000D_
_x000D_
[{"khamBenhId":null,"dichVuId":"1120","tenXetNghiem":"Siêu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v>
          </cell>
          <cell r="O172" t="str">
            <v>{_x000D_
        "maCSKCB": "79071",_x000D_
        "mpi": "230246613",_x000D_
        "ownerId": "68a3e809a2bf6530de0a6afa",_x000D_
        "userId": "68a54fee7883724f8a680927"_x000D_
	}</v>
          </cell>
          <cell r="P172" t="str">
            <v>[{"khamBenhId":null,"dichVuId":"1120","tenXetNghiem":"Siêu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v>
          </cell>
          <cell r="Q172" t="str">
            <v xml:space="preserve">______ REQUEST _______x000D_
GET Params_x000D_
_x000D_
_x000D_
POST Params_x000D_
JSON_x000D_
1. mpi | 2. userId | 3. ownerId | 4. maCSKCB | _x000D_
_x000D_
Headers_x000D_
1. authorization | 2. Content-Type | 3. Content-Length | 4. Host | 5. Connection | 6. Accept-Encoding | 7. User-Agent | _x000D_
_x000D_
Cookies_x000D_
_x000D_
_x000D_
_x000D_
______ RESPONSE _______x000D_
Params_x000D_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2"/>
          <cell r="S172"/>
        </row>
        <row r="173">
          <cell r="B173" t="str">
            <v>danhy-backend.hoanmy.com:443/forhis/hskcb/caresbook/getClinicalListImageDetail [Hồ  sơ &gt; danh sách cận lâm sàng &gt; kết quả cận lâm sàng] [disable 
(duplicated #127)]</v>
          </cell>
          <cell r="C173" t="str">
            <v>#162</v>
          </cell>
          <cell r="D173" t="str">
            <v>Hồ  sơ &gt; danh sách cận lâm sàng &gt; kết quả cận lâm sàng</v>
          </cell>
          <cell r="E173" t="str">
            <v>disable 
(duplicated #127)</v>
          </cell>
          <cell r="F173" t="str">
            <v/>
          </cell>
          <cell r="G173"/>
          <cell r="H173" t="str">
            <v>[0] log</v>
          </cell>
          <cell r="I173" t="str">
            <v>👈 Add log</v>
          </cell>
          <cell r="J173" t="str">
            <v>POST</v>
          </cell>
          <cell r="K173" t="str">
            <v>danhy-backend.hoanmy.com:443</v>
          </cell>
          <cell r="L173" t="str">
            <v>/forhis/hskcb/caresbook/getClinicalListImageDetail</v>
          </cell>
          <cell r="M173" t="str">
            <v>POST /forhis/hskcb/caresbook/getClinicalListImageDetail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{"clsKetQuaId":18496,"mpi":"230246613","userId":"68a54fee7883724f8a680927","ownerId":"68a3e809a2bf6530de0a6afa","maCSKCB":"79071"}</v>
          </cell>
          <cell r="N173" t="str">
            <v>HTTP/1.1 500 _x000D_
Date: Fri, 22 Aug 2025 06:57:26 GMT_x000D_
Content-Type: application/json_x000D_
Connection: keep-alive_x000D_
CF-RAY: 973079d9fe2a06b9-HKG_x000D_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807_x000D_
X-Kong-Proxy-Latency: 1_x000D_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v>
          </cell>
          <cell r="O173" t="str">
            <v>{_x000D_
        "maCSKCB": "79071",_x000D_
        "mpi": "230246613",_x000D_
        "ownerId": "68a3e809a2bf6530de0a6afa",_x000D_
        "userId": "68a54fee7883724f8a680927",_x000D_
        "clsKetQuaId": 18496_x000D_
	}</v>
          </cell>
          <cell r="P173" t="str">
            <v>{_x000D_
        "errorMessage": "Lỗi dịch vụ vui lòng liên hệ quản trị viên để kiểm tra nhật ký hệ thống.",_x000D_
        "status": "INTERNAL_SERVER_ERROR"_x000D_
	}</v>
          </cell>
          <cell r="Q173" t="str">
            <v xml:space="preserve">______ REQUEST _______x000D_
GET Params_x000D_
_x000D_
_x000D_
POST Params_x000D_
JSON_x000D_
1. clsKetQuaId | 2. mpi | 3. userId | 4. ownerId | 5. maCSKCB | _x000D_
_x000D_
Headers_x000D_
1. authorization | 2. Content-Type | 3. Content-Length | 4. Host | 5. Connection | 6. Accept-Encoding | 7. User-Agent | _x000D_
_x000D_
Cookies_x000D_
_x000D_
_x000D_
_x000D_
______ RESPONSE _______x000D_
Params_x000D_
JSON_x000D_
1. clsKetQuaId | 2. mpi | 3. userId | 4. ownerId | 5. maCSKCB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3"/>
          <cell r="S173"/>
        </row>
        <row r="174">
          <cell r="B174" t="str">
            <v>danhy-backend.hoanmy.com:443/forhis/hskcb/caresbook/getDiagnosticImageDetail [Hồ  sơ &gt; danh sách cận lâm sàng &gt; kết quả cận lâm sàng] [disable 
(duplicated #128)]</v>
          </cell>
          <cell r="C174" t="str">
            <v>#163</v>
          </cell>
          <cell r="D174" t="str">
            <v>Hồ  sơ &gt; danh sách cận lâm sàng &gt; kết quả cận lâm sàng</v>
          </cell>
          <cell r="E174" t="str">
            <v>disable 
(duplicated #128)</v>
          </cell>
          <cell r="F174" t="str">
            <v/>
          </cell>
          <cell r="G174"/>
          <cell r="H174" t="str">
            <v>[0] log</v>
          </cell>
          <cell r="I174" t="str">
            <v>👈 Add log</v>
          </cell>
          <cell r="J174" t="str">
            <v>POST</v>
          </cell>
          <cell r="K174" t="str">
            <v>danhy-backend.hoanmy.com:443</v>
          </cell>
          <cell r="L174" t="str">
            <v>/forhis/hskcb/caresbook/getDiagnosticImageDetail</v>
          </cell>
          <cell r="M174" t="str">
            <v>POST /forhis/hskcb/caresbook/getDiagnosticImageDetail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{"clsKetQuaId":18496,"maCSKCB":"79071","mpi":"230246613","userId":"68a54fee7883724f8a680927","ownerId":"68a3e809a2bf6530de0a6afa"}</v>
          </cell>
          <cell r="N174" t="str">
            <v>HTTP/1.1 200 _x000D_
Date: Fri, 22 Aug 2025 06:57:26 GMT_x000D_
Content-Type: application/json_x000D_
Connection: keep-alive_x000D_
CF-RAY: 973079db79489fe0-HKG_x000D_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64_x000D_
X-Kong-Proxy-Latency: 1_x000D_
Via: kong/2.8.5_x000D_
cf-cache-status: DYNAMIC_x000D_
Strict-Transport-Security: max-age=15552000; includeSubDomains; preload_x000D_
Server: cloudflare_x000D_
alt-svc: h3=":443"; ma=86400_x000D_
Content-Length: 199_x000D_
_x000D_
{"maNhomDichVu":null,"tenNhomDichVu":null,"xetNghiemId":"18496","moTa":null,"ketLuan":"Siêu âm bụng hiện chưa ghi nhận bất thường.","maDichVu":null,"tenDichVu":null,"ngayThucHien":null}</v>
          </cell>
          <cell r="O174" t="str">
            <v>{_x000D_
        "maCSKCB": "79071",_x000D_
        "mpi": "230246613",_x000D_
        "ownerId": "68a3e809a2bf6530de0a6afa",_x000D_
        "userId": "68a54fee7883724f8a680927",_x000D_
        "clsKetQuaId": 18496_x000D_
	}</v>
          </cell>
          <cell r="P174" t="str">
            <v>{_x000D_
        "tenDichVu": null,_x000D_
        "maDichVu": null,_x000D_
        "ngayThucHien": null,_x000D_
        "maNhomDichVu": null,_x000D_
        "xetNghiemId": "18496",_x000D_
        "ketLuan": "Siêu âm bụng hiện chưa ghi nhận bất thường.",_x000D_
        "moTa": null,_x000D_
        "tenNhomDichVu": null_x000D_
	}</v>
          </cell>
          <cell r="Q174" t="str">
            <v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4"/>
          <cell r="S174"/>
        </row>
        <row r="175">
          <cell r="B175" t="str">
            <v>danhy-backend.hoanmy.com:443/forhis/hskcb/caresbook/getClinicalSessionPdf [Hồ  sơ &gt; danh sách cận lâm sàng &gt; kết quả cận lâm sàng] [disable 
(duplicated #129)]</v>
          </cell>
          <cell r="C175" t="str">
            <v>#164</v>
          </cell>
          <cell r="D175" t="str">
            <v>Hồ  sơ &gt; danh sách cận lâm sàng &gt; kết quả cận lâm sàng</v>
          </cell>
          <cell r="E175" t="str">
            <v>disable 
(duplicated #129)</v>
          </cell>
          <cell r="F175" t="str">
            <v/>
          </cell>
          <cell r="G175"/>
          <cell r="H175" t="str">
            <v>[0] log</v>
          </cell>
          <cell r="I175" t="str">
            <v>👈 Add log</v>
          </cell>
          <cell r="J175" t="str">
            <v>POST</v>
          </cell>
          <cell r="K175" t="str">
            <v>danhy-backend.hoanmy.com:443</v>
          </cell>
          <cell r="L175" t="str">
            <v>/forhis/hskcb/caresbook/getClinicalSessionPdf</v>
          </cell>
          <cell r="M175" t="str">
            <v>POST /forhis/hskcb/caresbook/getClinicalSessionPdf HTTP/1.1_x000D_
authorization: Bearer eyJhbGciOiJSUzI1NiIsInR5cCIgOiAiSldUIiwia2lkIiA6ICJiNmpqMHBaUGRCdF8xWmJ5YlRYUWgtVFlCczgwYmxjcHc1QURqMmZYeWdZIn0.eyJleHAiOjE3NTU4ODE0NzcsImlhdCI6MTc1NTg0NTQ3NywianRpIjoib25ydHJvOjhlNTMxNzBhLTZjZjUtNDY2Zi1hOTViLTg5YzFiMjkzNWQxYSIsImlzcyI6Imh0dHBzOi8vZGFuaHktYmFja2VuZC5ob2FubXkuY29tL2tleWNsb2FrL3JlYWxtcy9tb2JpbGUiLCJhdWQiOiJhY2NvdW50Iiwic3ViIjoiNmZiYTU4YTctNjg1Zi00Yjc4LWI3MWMtOGViZGZiZmNkMDFkIiwidHlwIjoiQmVhcmVyIiwiYXpwIjoiY2FyZWJvb2t2Mi1tYW5hZ2VtZW50Iiwic2lkIjoiNGQ2MmEzYzAtZTUwMi00OTVmLWFjOWEtOTM3OGEyNDkyNDIz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zb24ubmd1eWVuK3Rlc3QwMUB0ZWNobGFiY29ycC5jb20ifQ.PR0haUYEHSrvjKQAeDReCUXu66NhErQjsAU181iAJrVuyLfFg948Oxnnix5G8FsvsR0U33w0CA20ToePJJ3K7483fcn-EsBfAct9HT-iUf0I77_eja_iJluA4VgLZM1V5PuenonTAb0DWDqvTtzCxH0Z8gDzgjMs_39y4a1M1DCa9-sR4mn7KZ2vco-vjH8DWejj3GbX8yHmUOrVho6BKKInKwR0mSLN9VJY4IExV8GwgauEKBtmTKsHADJ7xVryrkK1Aemc7uRqqsfM2tRcXVLNUd-Pl6KZT0HrxIMMWljoxE5aW4qElD7ZKBG6CRrAcm8-B-VslsBbQVWP4_Fmuw_x000D_
Content-Type: application/json_x000D_
Content-Length: 130_x000D_
Host: danhy-backend.hoanmy.com_x000D_
Connection: keep-alive_x000D_
Accept-Encoding: gzip, deflate, br_x000D_
User-Agent: okhttp/4.9.2_x000D_
_x000D_
{"clsKetQuaId":18496,"maCSKCB":"79071","mpi":"230246613","userId":"68a54fee7883724f8a680927","ownerId":"68a3e809a2bf6530de0a6afa"}</v>
          </cell>
          <cell r="N175" t="str">
            <v>HTTP/1.1 500 _x000D_
Date: Fri, 22 Aug 2025 06:57:37 GMT_x000D_
Content-Type: application/json_x000D_
Connection: keep-alive_x000D_
CF-RAY: 97307a215d8fdd67-HKG_x000D_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150_x000D_
X-Kong-Proxy-Latency: 0_x000D_
Via: kong/2.8.5_x000D_
cf-cache-status: DYNAMIC_x000D_
Strict-Transport-Security: max-age=15552000; includeSubDomains; preload_x000D_
Server: cloudflare_x000D_
alt-svc: h3=":443"; ma=86400_x000D_
Content-Length: 151_x000D_
_x000D_
{"errorMessage":"Lỗi dịch vụ vui lòng liên hệ quản trị viên để kiểm tra nhật ký hệ thống.","status":"INTERNAL_SERVER_ERROR"}</v>
          </cell>
          <cell r="O175" t="str">
            <v>{_x000D_
        "maCSKCB": "79071",_x000D_
        "mpi": "230246613",_x000D_
        "ownerId": "68a3e809a2bf6530de0a6afa",_x000D_
        "userId": "68a54fee7883724f8a680927",_x000D_
        "clsKetQuaId": 18496_x000D_
	}</v>
          </cell>
          <cell r="P175" t="str">
            <v>{_x000D_
        "errorMessage": "Lỗi dịch vụ vui lòng liên hệ quản trị viên để kiểm tra nhật ký hệ thống.",_x000D_
        "status": "INTERNAL_SERVER_ERROR"_x000D_
	}</v>
          </cell>
          <cell r="Q175" t="str">
            <v xml:space="preserve">______ REQUEST _______x000D_
GET Params_x000D_
_x000D_
_x000D_
POST Params_x000D_
JSON_x000D_
1. clsKetQuaId | 2. maCSKCB | 3. mpi | 4. userId | 5. ownerId | _x000D_
_x000D_
Headers_x000D_
1. authorization | 2. Content-Type | 3. Content-Length | 4. Host | 5. Connection | 6. Accept-Encoding | 7. User-Agent | _x000D_
_x000D_
Cookies_x000D_
_x000D_
_x000D_
_x000D_
______ RESPONSE _______x000D_
Params_x000D_
JSON_x000D_
1. clsKetQuaId | 2. maCSKCB | 3. mpi | 4. userId | 5. ownerId | _x000D_
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Server | 19. alt-svc | 20. Content-Length | </v>
          </cell>
          <cell r="R175"/>
          <cell r="S175"/>
        </row>
        <row r="176">
          <cell r="B176" t="str">
            <v>-</v>
          </cell>
          <cell r="C176" t="str">
            <v>#165</v>
          </cell>
          <cell r="D176"/>
          <cell r="E176"/>
          <cell r="F176" t="str">
            <v/>
          </cell>
          <cell r="G176"/>
          <cell r="H176" t="str">
            <v/>
          </cell>
          <cell r="I176" t="str">
            <v/>
          </cell>
          <cell r="J176"/>
          <cell r="K176"/>
          <cell r="L176"/>
          <cell r="M176"/>
          <cell r="N176"/>
          <cell r="O176"/>
          <cell r="P176"/>
          <cell r="Q176"/>
          <cell r="R176"/>
          <cell r="S176"/>
        </row>
        <row r="177">
          <cell r="B177" t="str">
            <v xml:space="preserve"> [Group: Xem thông tin FAQs] [Xem thông tin FAQs]</v>
          </cell>
          <cell r="C177" t="str">
            <v>#136</v>
          </cell>
          <cell r="D177" t="str">
            <v>Group: Xem thông tin FAQs</v>
          </cell>
          <cell r="E177" t="str">
            <v>Xem thông tin FAQs</v>
          </cell>
          <cell r="F177" t="str">
            <v/>
          </cell>
          <cell r="G177"/>
          <cell r="H177" t="str">
            <v>[0] log</v>
          </cell>
          <cell r="I177" t="str">
            <v>👈 Add log</v>
          </cell>
          <cell r="J177"/>
          <cell r="K177"/>
          <cell r="L177"/>
          <cell r="M177"/>
          <cell r="N177"/>
          <cell r="O177"/>
          <cell r="P177"/>
          <cell r="Q177"/>
          <cell r="R177"/>
          <cell r="S177"/>
        </row>
        <row r="178">
          <cell r="B178" t="str">
            <v>danhy-backend.hoanmy.com:443/caresbook2/faq/category [Tiện ích &gt; Các vấn đề thường gặp] [category]</v>
          </cell>
          <cell r="C178" t="str">
            <v>#167</v>
          </cell>
          <cell r="D178" t="str">
            <v>Tiện ích &gt; Các vấn đề thường gặp</v>
          </cell>
          <cell r="E178" t="str">
            <v>category</v>
          </cell>
          <cell r="F178" t="str">
            <v/>
          </cell>
          <cell r="G178" t="str">
            <v>Done</v>
          </cell>
          <cell r="H178" t="str">
            <v>[2] log</v>
          </cell>
          <cell r="I178" t="str">
            <v/>
          </cell>
          <cell r="J178" t="str">
            <v>GET</v>
          </cell>
          <cell r="K178" t="str">
            <v>danhy-backend.hoanmy.com:443</v>
          </cell>
          <cell r="L178" t="str">
            <v>/caresbook2/faq/category</v>
          </cell>
          <cell r="M178" t="str">
            <v xml:space="preserve">GET /caresbook2/faq/category HTTP/1.1_x000D_
content-type: application/json_x000D_
authorization: Bearer eyJhbGciOiJSUzI1NiIsInR5cCIgOiAiSldUIiwia2lkIiA6ICJiNmpqMHBaUGRCdF8xWmJ5YlRYUWgtVFlCczgwYmxjcHc1QURqMmZYeWdZIn0.eyJleHAiOjE3NTYxMzE1OTIsImlhdCI6MTc1NjA5NTU5MiwianRpIjoib25ydHJvOjViMzRkZmE4LTRmYWEtNDYzOS05OTk5LWNmODFiNjMzMzlmNSIsImlzcyI6Imh0dHBzOi8vZGFuaHktYmFja2VuZC5ob2FubXkuY29tL2tleWNsb2FrL3JlYWxtcy9tb2JpbGUiLCJhdWQiOiJhY2NvdW50Iiwic3ViIjoiZGYyOGZmYjAtY2NjZS00NmJlLTlmM2UtYjg4YjNhNWJkODRjIiwidHlwIjoiQmVhcmVyIiwiYXpwIjoiY2FyZWJvb2t2Mi1tYW5hZ2VtZW50Iiwic2lkIjoiOTc4YmNmM2ItOTRkNy00Mzk5LTgzOTEtNDAxMjEwZDE4ZTZl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l2kO3vzkYvzYAFmnU-46tHghruKyPHnbCwX9FWoA80lkVdii_LUMonooeQFydZISzxJR8JncdW750mgnFBQ6MwBStvndEegmGgHrM2DlpReExuv5RFEP4JGxQPOdTSTRHsiKZPvOQEGS5aXfTIyeuayMjR04xwifTF6Z5tmJrtDn7FE1yCOJTtHMPe9ihnuyTEMqqoWH358XlaGKCjxeUYqui5PIVVHJrPFDUuv06aPAj7A9xwANSN_XcaMMLHmM0FX2DHj_rq1N-26YebZ0ocOrsYLA03iL0HzAtFv0oOCnKPZCz4XL4RGaaOGhVgOhYMD8Kc-xZT31vm2icJfi6w_x000D_
Host: danhy-backend.hoanmy.com_x000D_
Connection: keep-alive_x000D_
Accept-Encoding: gzip, deflate, br_x000D_
User-Agent: okhttp/4.9.2_x000D_
_x000D_
</v>
          </cell>
          <cell r="N178" t="str">
            <v>HTTP/1.1 200 _x000D_
Date: Mon, 25 Aug 2025 04:26:19 GMT_x000D_
Content-Type: application/json_x000D_
Connection: keep-alive_x000D_
CF-RAY: 9748549f0b0cdd62-HKG_x000D_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35_x000D_
X-Kong-Proxy-Latency: 0_x000D_
Via: kong/2.8.5_x000D_
cf-cache-status: DYNAMIC_x000D_
Strict-Transport-Security: max-age=15552000; includeSubDomains; preload_x000D_
speculation-rules: "/cdn-cgi/speculation"_x000D_
Server: cloudflare_x000D_
alt-svc: h3=":443"; ma=86400_x000D_
Content-Length: 397_x000D_
_x000D_
[{"id":"5ed9e9f70fb4bc343c2f6f3a","name":"Tài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v>
          </cell>
          <cell r="O178"/>
          <cell r="P178" t="str">
            <v>[{"id":"5ed9e9f70fb4bc343c2f6f3a","name":"Tài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v>
          </cell>
          <cell r="Q178" t="str">
            <v xml:space="preserve">______ REQUEST _______x000D_
GET Params_x000D_
1. isEng_x000D_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178"/>
          <cell r="S178"/>
        </row>
        <row r="179">
          <cell r="B179" t="str">
            <v>danhy-backend.hoanmy.com:443/caresbook2/faq/listquestion [Tiện ích &gt; Các vấn đề thường gặp] [listquestion]</v>
          </cell>
          <cell r="C179" t="str">
            <v>#168</v>
          </cell>
          <cell r="D179" t="str">
            <v>Tiện ích &gt; Các vấn đề thường gặp</v>
          </cell>
          <cell r="E179" t="str">
            <v>listquestion</v>
          </cell>
          <cell r="F179" t="str">
            <v/>
          </cell>
          <cell r="G179" t="str">
            <v>Done</v>
          </cell>
          <cell r="H179" t="str">
            <v>[2] log</v>
          </cell>
          <cell r="I179" t="str">
            <v/>
          </cell>
          <cell r="J179" t="str">
            <v>GET</v>
          </cell>
          <cell r="K179" t="str">
            <v>danhy-backend.hoanmy.com:443</v>
          </cell>
          <cell r="L179" t="str">
            <v>/caresbook2/faq/listquestion</v>
          </cell>
          <cell r="M179" t="str">
            <v xml:space="preserve">GET /caresbook2/faq/listquestion HTTP/1.1_x000D_
content-type: application/json_x000D_
authorization: Bearer eyJhbGciOiJSUzI1NiIsInR5cCIgOiAiSldUIiwia2lkIiA6ICJiNmpqMHBaUGRCdF8xWmJ5YlRYUWgtVFlCczgwYmxjcHc1QURqMmZYeWdZIn0.eyJleHAiOjE3NTYxMzE1OTIsImlhdCI6MTc1NjA5NTU5MiwianRpIjoib25ydHJvOjViMzRkZmE4LTRmYWEtNDYzOS05OTk5LWNmODFiNjMzMzlmNSIsImlzcyI6Imh0dHBzOi8vZGFuaHktYmFja2VuZC5ob2FubXkuY29tL2tleWNsb2FrL3JlYWxtcy9tb2JpbGUiLCJhdWQiOiJhY2NvdW50Iiwic3ViIjoiZGYyOGZmYjAtY2NjZS00NmJlLTlmM2UtYjg4YjNhNWJkODRjIiwidHlwIjoiQmVhcmVyIiwiYXpwIjoiY2FyZWJvb2t2Mi1tYW5hZ2VtZW50Iiwic2lkIjoiOTc4YmNmM2ItOTRkNy00Mzk5LTgzOTEtNDAxMjEwZDE4ZTZlIiwiYWNyIjoiMSIsImFsbG93ZWQtb3JpZ2lucyI6WyIvKiJdLCJyZWFsbV9hY2Nlc3MiOnsicm9sZXMiOlsiZGVmYXVsdC1yb2xlcy1tb2JpbGUiLCJvZmZsaW5lX2FjY2VzcyIsInVtYV9hdXRob3JpemF0aW9uIl19LCJyZXNvdXJjZV9hY2Nlc3MiOnsiYWNjb3VudCI6eyJyb2xlcyI6WyJtYW5hZ2UtYWNjb3VudCIsIm1hbmFnZS1hY2NvdW50LWxpbmtzIiwidmlldy1wcm9maWxlIl19fSwic2NvcGUiOiJlbWFpbCBwcm9maWxlIiwiZW1haWxfdmVyaWZpZWQiOmZhbHNlLCJwcmVmZXJyZWRfdXNlcm5hbWUiOiJ2dS5uZ3V5ZW4rMDFAdGVjaGxhYmNvcnAuY29tIiwiZW1haWwiOiJ2dS5uZ3V5ZW4rMDFAdGVjaGxhYmNvcnAuY29tIn0.l2kO3vzkYvzYAFmnU-46tHghruKyPHnbCwX9FWoA80lkVdii_LUMonooeQFydZISzxJR8JncdW750mgnFBQ6MwBStvndEegmGgHrM2DlpReExuv5RFEP4JGxQPOdTSTRHsiKZPvOQEGS5aXfTIyeuayMjR04xwifTF6Z5tmJrtDn7FE1yCOJTtHMPe9ihnuyTEMqqoWH358XlaGKCjxeUYqui5PIVVHJrPFDUuv06aPAj7A9xwANSN_XcaMMLHmM0FX2DHj_rq1N-26YebZ0ocOrsYLA03iL0HzAtFv0oOCnKPZCz4XL4RGaaOGhVgOhYMD8Kc-xZT31vm2icJfi6w_x000D_
Host: danhy-backend.hoanmy.com_x000D_
Connection: keep-alive_x000D_
Accept-Encoding: gzip, deflate, br_x000D_
User-Agent: okhttp/4.9.2_x000D_
_x000D_
</v>
          </cell>
          <cell r="N179" t="str">
            <v>HTTP/1.1 200 _x000D_
Date: Mon, 25 Aug 2025 04:27:07 GMT_x000D_
Content-Type: application/json_x000D_
Connection: keep-alive_x000D_
CF-RAY: 974855c9efb5ddc3-HKG_x000D_
Vary: origin,access-control-request-method,access-control-request-headers,accept-encoding_x000D_
X-Content-Type-Options: nosniff_x000D_
X-XSS-Protection: 1; mode=block_x000D_
X-XSS-Protection: 1; mode=block_x000D_
Cache-Control: no-cache, no-store, max-age=0, must-revalidate_x000D_
Pragma: no-cache_x000D_
Expires: 0_x000D_
X-Frame-Options: DENY_x000D_
X-Kong-Upstream-Latency: 12_x000D_
X-Kong-Proxy-Latency: 0_x000D_
Via: kong/2.8.5_x000D_
cf-cache-status: DYNAMIC_x000D_
Strict-Transport-Security: max-age=15552000; includeSubDomains; preload_x000D_
speculation-rules: "/cdn-cgi/speculation"_x000D_
Server: cloudflare_x000D_
alt-svc: h3=":443"; ma=86400_x000D_
Content-Length: 690_x000D_
_x000D_
[{"id":"5ed9ec630fb4bc343c2f6f41","question":"Làm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v>
          </cell>
          <cell r="O179"/>
          <cell r="P179" t="str">
            <v>[{"id":"5ed9ec630fb4bc343c2f6f41","question":"Làm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v>
          </cell>
          <cell r="Q179" t="str">
            <v xml:space="preserve">______ REQUEST _______x000D_
GET Params_x000D_
1. categoryId | 2. isEng_x000D_
POST Params_x000D_
_x000D_
HEADERS_x000D_
1. content-type | 2. authorization | 3. Host | 4. Connection | 5. Accept-Encoding | 6. User-Agent_x000D_
Cookie_x000D_
_x000D_
_x000D_
______ RESPONSE _______x000D_
HEADERS_x000D_
1. Date | 2. Content-Type | 3. Connection | 4. CF-RAY | 5. Vary | 6. X-Content-Type-Options | 7. X-XSS-Protection | 8. X-XSS-Protection | 9. Cache-Control | 10. Pragma | 11. Expires | 12. X-Frame-Options | 13. X-Kong-Upstream-Latency | 14. X-Kong-Proxy-Latency | 15. Via | 16. cf-cache-status | 17. Strict-Transport-Security | 18. speculation-rules | 19. Server | 20. alt-svc | 21. Content-Length_x000D_
COOKIES_x000D_
_x000D_
_x000D_
______ RAW _______x000D_
</v>
          </cell>
          <cell r="R179"/>
          <cell r="S179"/>
        </row>
        <row r="180">
          <cell r="B180" t="str">
            <v>-</v>
          </cell>
          <cell r="C180" t="str">
            <v>#169</v>
          </cell>
          <cell r="D180"/>
          <cell r="E180"/>
          <cell r="F180" t="str">
            <v/>
          </cell>
          <cell r="G180"/>
          <cell r="H180" t="str">
            <v/>
          </cell>
          <cell r="I180" t="str">
            <v/>
          </cell>
          <cell r="J180"/>
          <cell r="K180"/>
          <cell r="L180"/>
          <cell r="M180"/>
          <cell r="N180"/>
          <cell r="O180"/>
          <cell r="P180"/>
          <cell r="Q180"/>
          <cell r="R180"/>
          <cell r="S180"/>
        </row>
        <row r="181">
          <cell r="B181" t="str">
            <v>-</v>
          </cell>
          <cell r="C181" t="str">
            <v>#170</v>
          </cell>
          <cell r="D181"/>
          <cell r="E181"/>
          <cell r="F181" t="str">
            <v/>
          </cell>
          <cell r="G181"/>
          <cell r="H181" t="str">
            <v/>
          </cell>
          <cell r="I181" t="str">
            <v/>
          </cell>
          <cell r="J181"/>
          <cell r="K181"/>
          <cell r="L181"/>
          <cell r="M181"/>
          <cell r="N181"/>
          <cell r="O181"/>
          <cell r="P181"/>
          <cell r="Q181"/>
          <cell r="R181"/>
          <cell r="S181"/>
        </row>
        <row r="182">
          <cell r="B182" t="str">
            <v>-</v>
          </cell>
          <cell r="C182" t="str">
            <v>#171</v>
          </cell>
          <cell r="D182"/>
          <cell r="E182"/>
          <cell r="F182" t="str">
            <v/>
          </cell>
          <cell r="G182"/>
          <cell r="H182" t="str">
            <v/>
          </cell>
          <cell r="I182" t="str">
            <v/>
          </cell>
          <cell r="J182"/>
          <cell r="K182"/>
          <cell r="L182"/>
          <cell r="M182"/>
          <cell r="N182"/>
          <cell r="O182"/>
          <cell r="P182"/>
          <cell r="Q182"/>
          <cell r="R182"/>
          <cell r="S182"/>
        </row>
        <row r="183">
          <cell r="B183" t="str">
            <v>-</v>
          </cell>
          <cell r="C183" t="str">
            <v>#172</v>
          </cell>
          <cell r="D183"/>
          <cell r="E183"/>
          <cell r="F183" t="str">
            <v/>
          </cell>
          <cell r="G183"/>
          <cell r="H183" t="str">
            <v/>
          </cell>
          <cell r="I183" t="str">
            <v/>
          </cell>
          <cell r="J183"/>
          <cell r="K183"/>
          <cell r="L183"/>
          <cell r="M183"/>
          <cell r="N183"/>
          <cell r="O183"/>
          <cell r="P183"/>
          <cell r="Q183"/>
          <cell r="R183"/>
          <cell r="S183"/>
        </row>
        <row r="184">
          <cell r="B184" t="str">
            <v>-</v>
          </cell>
          <cell r="C184" t="str">
            <v>#173</v>
          </cell>
          <cell r="D184"/>
          <cell r="E184"/>
          <cell r="F184" t="str">
            <v/>
          </cell>
          <cell r="G184"/>
          <cell r="H184" t="str">
            <v/>
          </cell>
          <cell r="I184" t="str">
            <v/>
          </cell>
          <cell r="J184"/>
          <cell r="K184"/>
          <cell r="L184"/>
          <cell r="M184"/>
          <cell r="N184"/>
          <cell r="O184"/>
          <cell r="P184"/>
          <cell r="Q184"/>
          <cell r="R184"/>
          <cell r="S184"/>
        </row>
        <row r="185">
          <cell r="B185" t="str">
            <v>-</v>
          </cell>
          <cell r="C185" t="str">
            <v>#174</v>
          </cell>
          <cell r="D185"/>
          <cell r="E185"/>
          <cell r="F185" t="str">
            <v/>
          </cell>
          <cell r="G185"/>
          <cell r="H185" t="str">
            <v/>
          </cell>
          <cell r="I185" t="str">
            <v/>
          </cell>
          <cell r="J185"/>
          <cell r="K185"/>
          <cell r="L185"/>
          <cell r="M185"/>
          <cell r="N185"/>
          <cell r="O185"/>
          <cell r="P185"/>
          <cell r="Q185"/>
          <cell r="R185"/>
          <cell r="S185"/>
        </row>
        <row r="186">
          <cell r="B186" t="str">
            <v>-</v>
          </cell>
          <cell r="C186" t="str">
            <v>#175</v>
          </cell>
          <cell r="D186"/>
          <cell r="E186"/>
          <cell r="F186" t="str">
            <v/>
          </cell>
          <cell r="G186"/>
          <cell r="H186" t="str">
            <v/>
          </cell>
          <cell r="I186" t="str">
            <v/>
          </cell>
          <cell r="J186"/>
          <cell r="K186"/>
          <cell r="L186"/>
          <cell r="M186"/>
          <cell r="N186"/>
          <cell r="O186"/>
          <cell r="P186"/>
          <cell r="Q186"/>
          <cell r="R186"/>
          <cell r="S186"/>
        </row>
        <row r="187">
          <cell r="B187" t="str">
            <v>-</v>
          </cell>
          <cell r="C187" t="str">
            <v>#176</v>
          </cell>
          <cell r="D187"/>
          <cell r="E187"/>
          <cell r="F187" t="str">
            <v/>
          </cell>
          <cell r="G187"/>
          <cell r="H187" t="str">
            <v/>
          </cell>
          <cell r="I187" t="str">
            <v/>
          </cell>
          <cell r="J187"/>
          <cell r="K187"/>
          <cell r="L187"/>
          <cell r="M187"/>
          <cell r="N187"/>
          <cell r="O187"/>
          <cell r="P187"/>
          <cell r="Q187"/>
          <cell r="R187"/>
          <cell r="S187"/>
        </row>
        <row r="188">
          <cell r="B188" t="str">
            <v>-</v>
          </cell>
          <cell r="C188" t="str">
            <v>#177</v>
          </cell>
          <cell r="D188"/>
          <cell r="E188"/>
          <cell r="F188" t="str">
            <v/>
          </cell>
          <cell r="G188"/>
          <cell r="H188" t="str">
            <v/>
          </cell>
          <cell r="I188" t="str">
            <v/>
          </cell>
          <cell r="J188"/>
          <cell r="K188"/>
          <cell r="L188"/>
          <cell r="M188"/>
          <cell r="N188"/>
          <cell r="O188"/>
          <cell r="P188"/>
          <cell r="Q188"/>
          <cell r="R188"/>
          <cell r="S188"/>
        </row>
        <row r="189">
          <cell r="B189" t="str">
            <v>-</v>
          </cell>
          <cell r="C189" t="str">
            <v>#178</v>
          </cell>
          <cell r="D189"/>
          <cell r="E189"/>
          <cell r="F189" t="str">
            <v/>
          </cell>
          <cell r="G189"/>
          <cell r="H189" t="str">
            <v/>
          </cell>
          <cell r="I189" t="str">
            <v/>
          </cell>
          <cell r="J189"/>
          <cell r="K189"/>
          <cell r="L189"/>
          <cell r="M189"/>
          <cell r="N189"/>
          <cell r="O189"/>
          <cell r="P189"/>
          <cell r="Q189"/>
          <cell r="R189"/>
          <cell r="S189"/>
        </row>
        <row r="190">
          <cell r="B190" t="str">
            <v>-</v>
          </cell>
          <cell r="C190" t="str">
            <v>#179</v>
          </cell>
          <cell r="D190"/>
          <cell r="E190"/>
          <cell r="F190" t="str">
            <v/>
          </cell>
          <cell r="G190"/>
          <cell r="H190" t="str">
            <v/>
          </cell>
          <cell r="I190" t="str">
            <v/>
          </cell>
          <cell r="J190"/>
          <cell r="K190"/>
          <cell r="L190"/>
          <cell r="M190"/>
          <cell r="N190"/>
          <cell r="O190"/>
          <cell r="P190"/>
          <cell r="Q190"/>
          <cell r="R190"/>
          <cell r="S190"/>
        </row>
        <row r="191">
          <cell r="B191" t="str">
            <v>-</v>
          </cell>
          <cell r="C191" t="str">
            <v>#180</v>
          </cell>
          <cell r="D191"/>
          <cell r="E191"/>
          <cell r="F191" t="str">
            <v/>
          </cell>
          <cell r="G191"/>
          <cell r="H191" t="str">
            <v/>
          </cell>
          <cell r="I191" t="str">
            <v/>
          </cell>
          <cell r="J191"/>
          <cell r="K191"/>
          <cell r="L191"/>
          <cell r="M191"/>
          <cell r="N191"/>
          <cell r="O191"/>
          <cell r="P191"/>
          <cell r="Q191"/>
          <cell r="R191"/>
          <cell r="S191"/>
        </row>
        <row r="192">
          <cell r="B192" t="str">
            <v>-</v>
          </cell>
          <cell r="C192" t="str">
            <v>#181</v>
          </cell>
          <cell r="D192"/>
          <cell r="E192"/>
          <cell r="F192" t="str">
            <v/>
          </cell>
          <cell r="G192"/>
          <cell r="H192" t="str">
            <v/>
          </cell>
          <cell r="I192" t="str">
            <v/>
          </cell>
          <cell r="J192"/>
          <cell r="K192"/>
          <cell r="L192"/>
          <cell r="M192"/>
          <cell r="N192"/>
          <cell r="O192"/>
          <cell r="P192"/>
          <cell r="Q192"/>
          <cell r="R192"/>
          <cell r="S192"/>
        </row>
        <row r="193">
          <cell r="B193" t="str">
            <v>-</v>
          </cell>
          <cell r="C193" t="str">
            <v>#182</v>
          </cell>
          <cell r="D193"/>
          <cell r="E193"/>
          <cell r="F193" t="str">
            <v/>
          </cell>
          <cell r="G193"/>
          <cell r="H193" t="str">
            <v/>
          </cell>
          <cell r="I193" t="str">
            <v/>
          </cell>
          <cell r="J193"/>
          <cell r="K193"/>
          <cell r="L193"/>
          <cell r="M193"/>
          <cell r="N193"/>
          <cell r="O193"/>
          <cell r="P193"/>
          <cell r="Q193"/>
          <cell r="R193"/>
          <cell r="S193"/>
        </row>
        <row r="194">
          <cell r="B194" t="str">
            <v>-- [-] [-]</v>
          </cell>
          <cell r="C194" t="str">
            <v>#183</v>
          </cell>
          <cell r="D194" t="str">
            <v>-</v>
          </cell>
          <cell r="E194" t="str">
            <v>-</v>
          </cell>
          <cell r="F194" t="str">
            <v>-</v>
          </cell>
          <cell r="G194" t="str">
            <v>-</v>
          </cell>
          <cell r="H194" t="str">
            <v>[0] log</v>
          </cell>
          <cell r="I194" t="str">
            <v>-</v>
          </cell>
          <cell r="J194" t="str">
            <v>-</v>
          </cell>
          <cell r="K194" t="str">
            <v>-</v>
          </cell>
          <cell r="L194" t="str">
            <v>-</v>
          </cell>
          <cell r="M194" t="str">
            <v>-</v>
          </cell>
          <cell r="N194" t="str">
            <v>-</v>
          </cell>
          <cell r="O194" t="str">
            <v>-</v>
          </cell>
          <cell r="P194" t="str">
            <v>-</v>
          </cell>
          <cell r="Q194" t="str">
            <v>-</v>
          </cell>
          <cell r="R194" t="str">
            <v>-</v>
          </cell>
          <cell r="S194" t="str">
            <v>-</v>
          </cell>
        </row>
        <row r="195">
          <cell r="B195"/>
          <cell r="C195"/>
          <cell r="D195"/>
          <cell r="E195"/>
          <cell r="F195"/>
          <cell r="G195"/>
          <cell r="H195"/>
          <cell r="I195"/>
          <cell r="J195"/>
          <cell r="K195"/>
          <cell r="L195"/>
          <cell r="M195"/>
          <cell r="N195"/>
          <cell r="O195"/>
          <cell r="P195"/>
          <cell r="Q195"/>
          <cell r="R195"/>
          <cell r="S195"/>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Set>
  </externalBook>
</externalLink>
</file>

<file path=xl/namedSheetViews/namedSheetView1.xml><?xml version="1.0" encoding="utf-8"?>
<namedSheetViews xmlns="http://schemas.microsoft.com/office/spreadsheetml/2019/namedsheetviews" xmlns:x="http://schemas.openxmlformats.org/spreadsheetml/2006/main" xmlns:mc="http://schemas.openxmlformats.org/markup-compatibility/2006" xmlns:x14="http://schemas.microsoft.com/office/spreadsheetml/2009/9/main" mc:Ignorable="x14">
  <namedSheetView name="Tho.huynh" id="{A8C42274-793D-4B61-AF58-030B3C68756D}">
    <nsvFilter filterId="{4E8CD2C7-C926-43E8-BE08-DA15E2FE1F57}" ref="B5:R503" tableId="0">
      <columnFilter colId="11">
        <filter colId="11">
          <x:filters>
            <x:filter val="Vulnerable"/>
          </x:filters>
        </filter>
      </columnFilter>
      <columnFilter colId="14">
        <filter colId="14">
          <x:filters blank="1">
            <x:filter val="Added to report_x000a_E009"/>
            <x:filter val="refer V.1"/>
          </x:filters>
        </filter>
      </columnFilter>
    </nsvFilter>
  </namedSheetView>
  <namedSheetView name="Vu" id="{F02AAE9A-7894-4198-A7EC-4CDF43266730}">
    <nsvFilter filterId="{4E8CD2C7-C926-43E8-BE08-DA15E2FE1F57}" ref="B5:R503" tableId="0"/>
  </namedSheetView>
</namedSheetViews>
</file>

<file path=xl/theme/theme1.xml><?xml version="1.0" encoding="utf-8"?>
<a:theme xmlns:a="http://schemas.openxmlformats.org/drawingml/2006/main" name="Chủ đề Office 2013 – 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9.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0.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1.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3.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4.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25.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27.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28.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29.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30.bin"/></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34.bin"/></Relationships>
</file>

<file path=xl/worksheets/_rels/sheet5.xml.rels><?xml version="1.0" encoding="UTF-8" standalone="yes"?>
<Relationships xmlns="http://schemas.openxmlformats.org/package/2006/relationships"><Relationship Id="rId2" Type="http://schemas.microsoft.com/office/2019/04/relationships/namedSheetView" Target="../namedSheetViews/namedSheetView1.xml"/><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35.bin"/></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36.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37.bin"/></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38.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39.bin"/></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40.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46.xml"/><Relationship Id="rId1" Type="http://schemas.openxmlformats.org/officeDocument/2006/relationships/printerSettings" Target="../printerSettings/printerSettings41.bin"/></Relationships>
</file>

<file path=xl/worksheets/_rels/sheet57.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42.bin"/></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43.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4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45.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51.xml"/><Relationship Id="rId1" Type="http://schemas.openxmlformats.org/officeDocument/2006/relationships/printerSettings" Target="../printerSettings/printerSettings46.bin"/></Relationships>
</file>

<file path=xl/worksheets/_rels/sheet7.xml.rels><?xml version="1.0" encoding="UTF-8" standalone="yes"?>
<Relationships xmlns="http://schemas.openxmlformats.org/package/2006/relationships"><Relationship Id="rId3" Type="http://schemas.openxmlformats.org/officeDocument/2006/relationships/hyperlink" Target="mailto:son.nguyen+test01@techlabcorp.com" TargetMode="External"/><Relationship Id="rId2" Type="http://schemas.openxmlformats.org/officeDocument/2006/relationships/hyperlink" Target="mailto:Abcd@1234" TargetMode="External"/><Relationship Id="rId1" Type="http://schemas.openxmlformats.org/officeDocument/2006/relationships/hyperlink" Target="mailto:vu.nguyen+test01@techlabcorp.com" TargetMode="External"/><Relationship Id="rId5" Type="http://schemas.openxmlformats.org/officeDocument/2006/relationships/drawing" Target="../drawings/drawing4.xml"/><Relationship Id="rId4"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890956-44F4-488E-8AFC-FEC05B473FAA}">
  <sheetPr>
    <tabColor rgb="FFC00000"/>
  </sheetPr>
  <dimension ref="A1:T74"/>
  <sheetViews>
    <sheetView zoomScale="90" zoomScaleNormal="90" workbookViewId="0">
      <pane xSplit="5" ySplit="4" topLeftCell="F5" activePane="bottomRight" state="frozen"/>
      <selection pane="topRight" activeCell="F1" sqref="F1"/>
      <selection pane="bottomLeft" activeCell="A5" sqref="A5"/>
      <selection pane="bottomRight" activeCell="D33" sqref="D33"/>
    </sheetView>
  </sheetViews>
  <sheetFormatPr defaultColWidth="0" defaultRowHeight="13.2" zeroHeight="1" x14ac:dyDescent="0.25"/>
  <cols>
    <col min="1" max="1" width="3.44140625" customWidth="1"/>
    <col min="2" max="2" width="19.33203125" customWidth="1"/>
    <col min="3" max="3" width="20.33203125" bestFit="1" customWidth="1"/>
    <col min="4" max="4" width="24" bestFit="1" customWidth="1"/>
    <col min="5" max="6" width="22.33203125" customWidth="1"/>
    <col min="7" max="7" width="4.44140625" customWidth="1"/>
    <col min="8" max="8" width="3" customWidth="1"/>
    <col min="9" max="9" width="24.109375" customWidth="1"/>
    <col min="10" max="19" width="13.33203125" customWidth="1"/>
    <col min="20" max="20" width="3.5546875" customWidth="1"/>
    <col min="21" max="16384" width="9.109375" hidden="1"/>
  </cols>
  <sheetData>
    <row r="1" spans="1:20" x14ac:dyDescent="0.25">
      <c r="A1" s="11"/>
      <c r="B1" s="11"/>
      <c r="C1" s="11"/>
      <c r="D1" s="11"/>
      <c r="E1" s="11"/>
      <c r="F1" s="11"/>
      <c r="G1" s="11"/>
      <c r="H1" s="11"/>
      <c r="I1" s="11"/>
      <c r="J1" s="11"/>
      <c r="K1" s="11"/>
      <c r="L1" s="11"/>
      <c r="M1" s="11"/>
      <c r="N1" s="11"/>
      <c r="O1" s="11"/>
      <c r="P1" s="11"/>
      <c r="Q1" s="11"/>
      <c r="R1" s="11"/>
      <c r="S1" s="11"/>
      <c r="T1" s="11"/>
    </row>
    <row r="2" spans="1:20" x14ac:dyDescent="0.25">
      <c r="A2" s="11"/>
      <c r="B2" s="208" t="s">
        <v>0</v>
      </c>
      <c r="C2" s="209"/>
      <c r="D2" s="209"/>
      <c r="E2" s="209"/>
      <c r="F2" s="209"/>
      <c r="G2" s="11"/>
      <c r="H2" s="210" t="s">
        <v>1</v>
      </c>
      <c r="I2" s="211"/>
      <c r="J2" s="211"/>
      <c r="K2" s="211"/>
      <c r="L2" s="211"/>
      <c r="M2" s="211"/>
      <c r="N2" s="211"/>
      <c r="O2" s="211"/>
      <c r="P2" s="211"/>
      <c r="Q2" s="211"/>
      <c r="R2" s="211"/>
      <c r="S2" s="211"/>
      <c r="T2" s="11"/>
    </row>
    <row r="3" spans="1:20" x14ac:dyDescent="0.25">
      <c r="A3" s="11"/>
      <c r="B3" s="11"/>
      <c r="C3" s="11"/>
      <c r="D3" s="11"/>
      <c r="E3" s="11"/>
      <c r="F3" s="11"/>
      <c r="G3" s="11"/>
      <c r="H3" s="11"/>
      <c r="I3" s="11"/>
      <c r="J3" s="11"/>
      <c r="K3" s="11"/>
      <c r="L3" s="11"/>
      <c r="M3" s="11"/>
      <c r="N3" s="11"/>
      <c r="O3" s="11"/>
      <c r="P3" s="11"/>
      <c r="Q3" s="11"/>
      <c r="R3" s="11"/>
      <c r="S3" s="11"/>
      <c r="T3" s="11"/>
    </row>
    <row r="4" spans="1:20" ht="13.8" thickBot="1" x14ac:dyDescent="0.3">
      <c r="A4" s="11"/>
      <c r="B4" s="35" t="s">
        <v>2</v>
      </c>
      <c r="C4" s="35" t="s">
        <v>3</v>
      </c>
      <c r="D4" s="39" t="s">
        <v>4</v>
      </c>
      <c r="E4" s="39" t="s">
        <v>5</v>
      </c>
      <c r="F4" s="37" t="s">
        <v>6</v>
      </c>
      <c r="G4" s="11"/>
      <c r="T4" s="11"/>
    </row>
    <row r="5" spans="1:20" ht="15.75" customHeight="1" thickBot="1" x14ac:dyDescent="0.3">
      <c r="A5" s="11"/>
      <c r="B5" s="36"/>
      <c r="C5" s="36"/>
      <c r="D5" s="40"/>
      <c r="E5" s="40"/>
      <c r="F5" s="40"/>
      <c r="G5" s="11"/>
      <c r="I5" s="94" t="s">
        <v>7</v>
      </c>
      <c r="J5" s="95" t="s">
        <v>8</v>
      </c>
      <c r="K5" s="95"/>
      <c r="L5" s="95"/>
      <c r="M5" s="95"/>
      <c r="N5" s="95"/>
      <c r="O5" s="95"/>
      <c r="P5" s="95"/>
      <c r="Q5" s="95"/>
      <c r="R5" s="96"/>
      <c r="T5" s="11"/>
    </row>
    <row r="6" spans="1:20" ht="13.8" thickBot="1" x14ac:dyDescent="0.3">
      <c r="A6" s="11"/>
      <c r="B6" s="36" t="s">
        <v>9</v>
      </c>
      <c r="C6" s="36" t="s">
        <v>10</v>
      </c>
      <c r="D6" s="40" t="s">
        <v>11</v>
      </c>
      <c r="E6" s="40" t="s">
        <v>12</v>
      </c>
      <c r="F6" s="38" t="s">
        <v>13</v>
      </c>
      <c r="G6" s="11"/>
      <c r="T6" s="11"/>
    </row>
    <row r="7" spans="1:20" ht="16.5" customHeight="1" thickBot="1" x14ac:dyDescent="0.3">
      <c r="A7" s="11"/>
      <c r="B7" s="36" t="s">
        <v>14</v>
      </c>
      <c r="C7" t="s">
        <v>15</v>
      </c>
      <c r="D7" s="40" t="s">
        <v>16</v>
      </c>
      <c r="E7" s="40" t="s">
        <v>17</v>
      </c>
      <c r="F7" s="38" t="s">
        <v>18</v>
      </c>
      <c r="G7" s="11"/>
      <c r="I7" s="94" t="s">
        <v>19</v>
      </c>
      <c r="J7" s="95" t="s">
        <v>20</v>
      </c>
      <c r="K7" s="95"/>
      <c r="L7" s="95"/>
      <c r="M7" s="95"/>
      <c r="N7" s="95"/>
      <c r="O7" s="95"/>
      <c r="P7" s="95"/>
      <c r="Q7" s="95"/>
      <c r="R7" s="96"/>
      <c r="T7" s="11"/>
    </row>
    <row r="8" spans="1:20" x14ac:dyDescent="0.25">
      <c r="A8" s="11"/>
      <c r="B8" s="36" t="s">
        <v>21</v>
      </c>
      <c r="C8" t="s">
        <v>22</v>
      </c>
      <c r="D8" s="40" t="s">
        <v>23</v>
      </c>
      <c r="E8" s="40" t="s">
        <v>24</v>
      </c>
      <c r="F8" s="38" t="s">
        <v>25</v>
      </c>
      <c r="G8" s="11"/>
      <c r="T8" s="11"/>
    </row>
    <row r="9" spans="1:20" x14ac:dyDescent="0.25">
      <c r="A9" s="11"/>
      <c r="B9" s="36" t="s">
        <v>26</v>
      </c>
      <c r="D9" s="40" t="s">
        <v>27</v>
      </c>
      <c r="E9" s="40" t="s">
        <v>28</v>
      </c>
      <c r="F9" s="38" t="s">
        <v>29</v>
      </c>
      <c r="G9" s="11"/>
      <c r="T9" s="11"/>
    </row>
    <row r="10" spans="1:20" x14ac:dyDescent="0.25">
      <c r="A10" s="11"/>
      <c r="B10" s="36" t="s">
        <v>30</v>
      </c>
      <c r="C10" s="36"/>
      <c r="D10" s="40" t="s">
        <v>31</v>
      </c>
      <c r="E10" s="40"/>
      <c r="F10" s="38" t="s">
        <v>32</v>
      </c>
      <c r="G10" s="11"/>
      <c r="T10" s="11"/>
    </row>
    <row r="11" spans="1:20" x14ac:dyDescent="0.25">
      <c r="A11" s="11"/>
      <c r="B11" s="36" t="s">
        <v>33</v>
      </c>
      <c r="C11" s="36"/>
      <c r="D11" s="40" t="s">
        <v>34</v>
      </c>
      <c r="E11" s="40"/>
      <c r="F11" s="38" t="s">
        <v>35</v>
      </c>
      <c r="G11" s="11"/>
      <c r="T11" s="11"/>
    </row>
    <row r="12" spans="1:20" x14ac:dyDescent="0.25">
      <c r="A12" s="11"/>
      <c r="B12" s="36" t="s">
        <v>36</v>
      </c>
      <c r="C12" s="36"/>
      <c r="D12" s="40" t="s">
        <v>37</v>
      </c>
      <c r="E12" s="40"/>
      <c r="F12" s="38" t="s">
        <v>38</v>
      </c>
      <c r="G12" s="11"/>
      <c r="T12" s="11"/>
    </row>
    <row r="13" spans="1:20" x14ac:dyDescent="0.25">
      <c r="A13" s="11"/>
      <c r="B13" s="36"/>
      <c r="C13" s="36"/>
      <c r="D13" s="40" t="s">
        <v>39</v>
      </c>
      <c r="E13" s="40"/>
      <c r="F13" s="38" t="s">
        <v>40</v>
      </c>
      <c r="G13" s="11"/>
      <c r="T13" s="11"/>
    </row>
    <row r="14" spans="1:20" x14ac:dyDescent="0.25">
      <c r="A14" s="11"/>
      <c r="B14" s="36"/>
      <c r="D14" s="40" t="s">
        <v>41</v>
      </c>
      <c r="E14" s="40"/>
      <c r="F14" s="38" t="s">
        <v>42</v>
      </c>
      <c r="G14" s="11"/>
      <c r="T14" s="11"/>
    </row>
    <row r="15" spans="1:20" x14ac:dyDescent="0.25">
      <c r="A15" s="11"/>
      <c r="B15" s="36"/>
      <c r="D15" s="40" t="s">
        <v>43</v>
      </c>
      <c r="E15" s="40"/>
      <c r="F15" s="38" t="s">
        <v>44</v>
      </c>
      <c r="G15" s="11"/>
      <c r="T15" s="11"/>
    </row>
    <row r="16" spans="1:20" x14ac:dyDescent="0.25">
      <c r="A16" s="11"/>
      <c r="B16" s="36"/>
      <c r="C16" s="36"/>
      <c r="D16" s="40" t="s">
        <v>45</v>
      </c>
      <c r="E16" s="40"/>
      <c r="F16" s="38"/>
      <c r="G16" s="11"/>
      <c r="T16" s="11"/>
    </row>
    <row r="17" spans="1:20" x14ac:dyDescent="0.25">
      <c r="A17" s="11"/>
      <c r="B17" s="36"/>
      <c r="C17" s="36"/>
      <c r="D17" s="40" t="s">
        <v>46</v>
      </c>
      <c r="E17" s="40"/>
      <c r="F17" s="38"/>
      <c r="G17" s="11"/>
      <c r="T17" s="11"/>
    </row>
    <row r="18" spans="1:20" x14ac:dyDescent="0.25">
      <c r="A18" s="11"/>
      <c r="B18" s="36"/>
      <c r="C18" s="36"/>
      <c r="D18" s="40" t="s">
        <v>47</v>
      </c>
      <c r="E18" s="40"/>
      <c r="F18" s="38"/>
      <c r="G18" s="11"/>
      <c r="T18" s="11"/>
    </row>
    <row r="19" spans="1:20" x14ac:dyDescent="0.25">
      <c r="A19" s="11"/>
      <c r="B19" s="36"/>
      <c r="C19" s="36"/>
      <c r="D19" s="40" t="s">
        <v>48</v>
      </c>
      <c r="E19" s="40"/>
      <c r="F19" s="38"/>
      <c r="G19" s="11"/>
      <c r="T19" s="11"/>
    </row>
    <row r="20" spans="1:20" x14ac:dyDescent="0.25">
      <c r="A20" s="11"/>
      <c r="B20" s="36"/>
      <c r="C20" s="36"/>
      <c r="D20" s="40" t="s">
        <v>44</v>
      </c>
      <c r="E20" s="40"/>
      <c r="F20" s="38"/>
      <c r="G20" s="11"/>
      <c r="T20" s="11"/>
    </row>
    <row r="21" spans="1:20" x14ac:dyDescent="0.25">
      <c r="A21" s="11"/>
      <c r="B21" s="36"/>
      <c r="C21" s="36"/>
      <c r="D21" s="40"/>
      <c r="E21" s="40"/>
      <c r="F21" s="38"/>
      <c r="G21" s="11"/>
      <c r="T21" s="11"/>
    </row>
    <row r="22" spans="1:20" x14ac:dyDescent="0.25">
      <c r="A22" s="11"/>
      <c r="B22" s="36"/>
      <c r="C22" s="36"/>
      <c r="D22" s="40"/>
      <c r="E22" s="40"/>
      <c r="F22" s="38"/>
      <c r="G22" s="11"/>
      <c r="T22" s="11"/>
    </row>
    <row r="23" spans="1:20" x14ac:dyDescent="0.25">
      <c r="A23" s="11"/>
      <c r="B23" s="36"/>
      <c r="C23" s="36"/>
      <c r="D23" s="40"/>
      <c r="E23" s="40"/>
      <c r="F23" s="38"/>
      <c r="G23" s="11"/>
      <c r="T23" s="11"/>
    </row>
    <row r="24" spans="1:20" x14ac:dyDescent="0.25">
      <c r="A24" s="11"/>
      <c r="B24" s="36"/>
      <c r="C24" s="36"/>
      <c r="D24" s="40"/>
      <c r="E24" s="40"/>
      <c r="F24" s="38"/>
      <c r="G24" s="11"/>
      <c r="T24" s="11"/>
    </row>
    <row r="25" spans="1:20" x14ac:dyDescent="0.25">
      <c r="A25" s="11"/>
      <c r="B25" s="11"/>
      <c r="C25" s="11"/>
      <c r="D25" s="11"/>
      <c r="E25" s="11"/>
      <c r="F25" s="11"/>
      <c r="G25" s="11"/>
      <c r="T25" s="11"/>
    </row>
    <row r="26" spans="1:20" x14ac:dyDescent="0.25">
      <c r="A26" s="11"/>
      <c r="B26" s="11"/>
      <c r="C26" s="11"/>
      <c r="D26" s="11"/>
      <c r="E26" s="11"/>
      <c r="F26" s="11"/>
      <c r="G26" s="11"/>
      <c r="T26" s="11"/>
    </row>
    <row r="27" spans="1:20" x14ac:dyDescent="0.25">
      <c r="A27" s="11"/>
      <c r="B27" s="11"/>
      <c r="C27" s="11"/>
      <c r="D27" s="11"/>
      <c r="E27" s="11"/>
      <c r="F27" s="11"/>
      <c r="G27" s="11"/>
      <c r="T27" s="11"/>
    </row>
    <row r="28" spans="1:20" x14ac:dyDescent="0.25">
      <c r="A28" s="11"/>
      <c r="B28" s="11"/>
      <c r="C28" s="11"/>
      <c r="D28" s="11"/>
      <c r="E28" s="11"/>
      <c r="F28" s="11"/>
      <c r="G28" s="11"/>
      <c r="T28" s="11"/>
    </row>
    <row r="29" spans="1:20" x14ac:dyDescent="0.25">
      <c r="A29" s="11"/>
      <c r="B29" s="11"/>
      <c r="C29" s="11"/>
      <c r="D29" s="11"/>
      <c r="E29" s="11"/>
      <c r="F29" s="11"/>
      <c r="G29" s="11"/>
      <c r="T29" s="11"/>
    </row>
    <row r="30" spans="1:20" x14ac:dyDescent="0.25">
      <c r="A30" s="11"/>
      <c r="B30" s="11"/>
      <c r="C30" s="11"/>
      <c r="D30" s="11"/>
      <c r="E30" s="11"/>
      <c r="F30" s="11"/>
      <c r="G30" s="11"/>
      <c r="T30" s="11"/>
    </row>
    <row r="31" spans="1:20" x14ac:dyDescent="0.25">
      <c r="A31" s="11"/>
      <c r="B31" s="11"/>
      <c r="C31" s="11"/>
      <c r="D31" s="11"/>
      <c r="E31" s="11"/>
      <c r="F31" s="11"/>
      <c r="G31" s="11"/>
      <c r="T31" s="11"/>
    </row>
    <row r="32" spans="1:20" x14ac:dyDescent="0.25">
      <c r="A32" s="11"/>
      <c r="B32" s="11"/>
      <c r="C32" s="11"/>
      <c r="D32" s="11"/>
      <c r="E32" s="11"/>
      <c r="F32" s="11"/>
      <c r="G32" s="11"/>
      <c r="T32" s="11"/>
    </row>
    <row r="33" spans="1:20" x14ac:dyDescent="0.25">
      <c r="A33" s="11"/>
      <c r="B33" s="11"/>
      <c r="C33" s="11"/>
      <c r="D33" s="11"/>
      <c r="E33" s="11"/>
      <c r="F33" s="11"/>
      <c r="G33" s="11"/>
      <c r="T33" s="11"/>
    </row>
    <row r="34" spans="1:20" x14ac:dyDescent="0.25">
      <c r="A34" s="11"/>
      <c r="B34" s="11"/>
      <c r="C34" s="11"/>
      <c r="D34" s="11"/>
      <c r="E34" s="11"/>
      <c r="F34" s="11"/>
      <c r="G34" s="11"/>
      <c r="T34" s="11"/>
    </row>
    <row r="35" spans="1:20" x14ac:dyDescent="0.25">
      <c r="A35" s="11"/>
      <c r="B35" s="11"/>
      <c r="C35" s="11"/>
      <c r="D35" s="11"/>
      <c r="E35" s="11"/>
      <c r="F35" s="11"/>
      <c r="G35" s="11"/>
      <c r="T35" s="11"/>
    </row>
    <row r="36" spans="1:20" x14ac:dyDescent="0.25">
      <c r="A36" s="11"/>
      <c r="B36" s="11"/>
      <c r="C36" s="11"/>
      <c r="D36" s="11"/>
      <c r="E36" s="11"/>
      <c r="F36" s="11"/>
      <c r="G36" s="11"/>
      <c r="T36" s="11"/>
    </row>
    <row r="37" spans="1:20" x14ac:dyDescent="0.25">
      <c r="A37" s="11"/>
      <c r="B37" s="11"/>
      <c r="C37" s="11"/>
      <c r="D37" s="11"/>
      <c r="E37" s="11"/>
      <c r="F37" s="11"/>
      <c r="G37" s="11"/>
      <c r="T37" s="11"/>
    </row>
    <row r="38" spans="1:20" x14ac:dyDescent="0.25">
      <c r="A38" s="11"/>
      <c r="B38" s="11"/>
      <c r="C38" s="11"/>
      <c r="D38" s="11"/>
      <c r="E38" s="11"/>
      <c r="F38" s="11"/>
      <c r="G38" s="11"/>
      <c r="T38" s="11"/>
    </row>
    <row r="39" spans="1:20" x14ac:dyDescent="0.25">
      <c r="A39" s="11"/>
      <c r="B39" s="11"/>
      <c r="C39" s="11"/>
      <c r="D39" s="11"/>
      <c r="E39" s="11"/>
      <c r="F39" s="11"/>
      <c r="G39" s="11"/>
      <c r="T39" s="11"/>
    </row>
    <row r="40" spans="1:20" x14ac:dyDescent="0.25">
      <c r="A40" s="11"/>
      <c r="B40" s="11"/>
      <c r="C40" s="11"/>
      <c r="D40" s="11"/>
      <c r="E40" s="11"/>
      <c r="F40" s="11"/>
      <c r="G40" s="11"/>
      <c r="T40" s="11"/>
    </row>
    <row r="41" spans="1:20" x14ac:dyDescent="0.25">
      <c r="A41" s="11"/>
      <c r="B41" s="11"/>
      <c r="C41" s="11"/>
      <c r="D41" s="11"/>
      <c r="E41" s="11"/>
      <c r="F41" s="11"/>
      <c r="G41" s="11"/>
      <c r="T41" s="11"/>
    </row>
    <row r="42" spans="1:20" x14ac:dyDescent="0.25">
      <c r="A42" s="11"/>
      <c r="B42" s="11"/>
      <c r="C42" s="11"/>
      <c r="D42" s="11"/>
      <c r="E42" s="11"/>
      <c r="F42" s="11"/>
      <c r="G42" s="11"/>
      <c r="T42" s="11"/>
    </row>
    <row r="43" spans="1:20" x14ac:dyDescent="0.25">
      <c r="A43" s="11"/>
      <c r="B43" s="11"/>
      <c r="C43" s="11"/>
      <c r="D43" s="11"/>
      <c r="E43" s="11"/>
      <c r="F43" s="11"/>
      <c r="G43" s="11"/>
      <c r="T43" s="11"/>
    </row>
    <row r="44" spans="1:20" x14ac:dyDescent="0.25">
      <c r="A44" s="11"/>
      <c r="B44" s="11"/>
      <c r="C44" s="11"/>
      <c r="D44" s="11"/>
      <c r="E44" s="11"/>
      <c r="F44" s="11"/>
      <c r="G44" s="11"/>
      <c r="T44" s="11"/>
    </row>
    <row r="45" spans="1:20" ht="13.8" thickBot="1" x14ac:dyDescent="0.3">
      <c r="A45" s="11"/>
      <c r="B45" s="11"/>
      <c r="C45" s="11"/>
      <c r="D45" s="11"/>
      <c r="E45" s="11"/>
      <c r="F45" s="11"/>
      <c r="G45" s="11"/>
      <c r="T45" s="11"/>
    </row>
    <row r="46" spans="1:20" ht="15" customHeight="1" thickBot="1" x14ac:dyDescent="0.3">
      <c r="A46" s="11"/>
      <c r="B46" s="11"/>
      <c r="C46" s="11"/>
      <c r="D46" s="11"/>
      <c r="E46" s="11"/>
      <c r="F46" s="11"/>
      <c r="G46" s="11"/>
      <c r="I46" s="94" t="s">
        <v>49</v>
      </c>
      <c r="J46" s="95" t="s">
        <v>50</v>
      </c>
      <c r="K46" s="95"/>
      <c r="L46" s="95"/>
      <c r="M46" s="95"/>
      <c r="N46" s="95"/>
      <c r="O46" s="95"/>
      <c r="P46" s="95"/>
      <c r="Q46" s="95"/>
      <c r="R46" s="96"/>
      <c r="T46" s="11"/>
    </row>
    <row r="47" spans="1:20" x14ac:dyDescent="0.25">
      <c r="A47" s="11"/>
      <c r="B47" s="11"/>
      <c r="C47" s="11"/>
      <c r="D47" s="11"/>
      <c r="E47" s="11"/>
      <c r="F47" s="11"/>
      <c r="G47" s="11"/>
      <c r="T47" s="11"/>
    </row>
    <row r="48" spans="1:20" x14ac:dyDescent="0.25">
      <c r="A48" s="11"/>
      <c r="B48" s="11"/>
      <c r="C48" s="11"/>
      <c r="D48" s="11"/>
      <c r="E48" s="11"/>
      <c r="F48" s="11"/>
      <c r="G48" s="11"/>
      <c r="T48" s="11"/>
    </row>
    <row r="49" spans="1:20" x14ac:dyDescent="0.25">
      <c r="A49" s="11"/>
      <c r="B49" s="11"/>
      <c r="C49" s="11"/>
      <c r="D49" s="11"/>
      <c r="E49" s="11"/>
      <c r="F49" s="11"/>
      <c r="G49" s="11"/>
      <c r="T49" s="11"/>
    </row>
    <row r="50" spans="1:20" x14ac:dyDescent="0.25">
      <c r="A50" s="11"/>
      <c r="B50" s="11"/>
      <c r="C50" s="11"/>
      <c r="D50" s="11"/>
      <c r="E50" s="11"/>
      <c r="F50" s="11"/>
      <c r="G50" s="11"/>
      <c r="T50" s="11"/>
    </row>
    <row r="51" spans="1:20" x14ac:dyDescent="0.25">
      <c r="A51" s="11"/>
      <c r="B51" s="11"/>
      <c r="C51" s="11"/>
      <c r="D51" s="11"/>
      <c r="E51" s="11"/>
      <c r="F51" s="11"/>
      <c r="G51" s="11"/>
      <c r="T51" s="11"/>
    </row>
    <row r="52" spans="1:20" ht="20.25" customHeight="1" x14ac:dyDescent="0.25">
      <c r="A52" s="11"/>
      <c r="B52" s="11"/>
      <c r="C52" s="11"/>
      <c r="D52" s="11"/>
      <c r="E52" s="11"/>
      <c r="F52" s="11"/>
      <c r="G52" s="11"/>
      <c r="T52" s="11"/>
    </row>
    <row r="53" spans="1:20" x14ac:dyDescent="0.25">
      <c r="A53" s="11"/>
      <c r="B53" s="11"/>
      <c r="C53" s="11"/>
      <c r="D53" s="11"/>
      <c r="E53" s="11"/>
      <c r="F53" s="11"/>
      <c r="G53" s="11"/>
      <c r="T53" s="11"/>
    </row>
    <row r="54" spans="1:20" x14ac:dyDescent="0.25">
      <c r="A54" s="11"/>
      <c r="B54" s="11"/>
      <c r="C54" s="11"/>
      <c r="D54" s="11"/>
      <c r="E54" s="11"/>
      <c r="F54" s="11"/>
      <c r="G54" s="11"/>
      <c r="T54" s="11"/>
    </row>
    <row r="55" spans="1:20" x14ac:dyDescent="0.25">
      <c r="A55" s="11"/>
      <c r="B55" s="11"/>
      <c r="C55" s="11"/>
      <c r="D55" s="11"/>
      <c r="E55" s="11"/>
      <c r="F55" s="11"/>
      <c r="G55" s="11"/>
      <c r="T55" s="11"/>
    </row>
    <row r="56" spans="1:20" x14ac:dyDescent="0.25">
      <c r="A56" s="11"/>
      <c r="B56" s="11"/>
      <c r="C56" s="11"/>
      <c r="D56" s="11"/>
      <c r="E56" s="11"/>
      <c r="F56" s="11"/>
      <c r="G56" s="11"/>
      <c r="T56" s="11"/>
    </row>
    <row r="57" spans="1:20" x14ac:dyDescent="0.25">
      <c r="A57" s="11"/>
      <c r="B57" s="11"/>
      <c r="C57" s="11"/>
      <c r="D57" s="11"/>
      <c r="E57" s="11"/>
      <c r="F57" s="11"/>
      <c r="G57" s="11"/>
      <c r="T57" s="11"/>
    </row>
    <row r="58" spans="1:20" x14ac:dyDescent="0.25">
      <c r="A58" s="11"/>
      <c r="B58" s="11"/>
      <c r="C58" s="11"/>
      <c r="D58" s="11"/>
      <c r="E58" s="11"/>
      <c r="F58" s="11"/>
      <c r="G58" s="11"/>
      <c r="T58" s="11"/>
    </row>
    <row r="59" spans="1:20" x14ac:dyDescent="0.25">
      <c r="A59" s="11"/>
      <c r="B59" s="11"/>
      <c r="C59" s="11"/>
      <c r="D59" s="11"/>
      <c r="E59" s="11"/>
      <c r="F59" s="11"/>
      <c r="G59" s="11"/>
      <c r="T59" s="11"/>
    </row>
    <row r="60" spans="1:20" x14ac:dyDescent="0.25">
      <c r="A60" s="11"/>
      <c r="B60" s="11"/>
      <c r="C60" s="11"/>
      <c r="D60" s="11"/>
      <c r="E60" s="11"/>
      <c r="F60" s="11"/>
      <c r="G60" s="11"/>
      <c r="T60" s="11"/>
    </row>
    <row r="61" spans="1:20" x14ac:dyDescent="0.25">
      <c r="A61" s="11"/>
      <c r="B61" s="11"/>
      <c r="C61" s="11"/>
      <c r="D61" s="11"/>
      <c r="E61" s="11"/>
      <c r="F61" s="11"/>
      <c r="G61" s="11"/>
      <c r="T61" s="11"/>
    </row>
    <row r="62" spans="1:20" x14ac:dyDescent="0.25">
      <c r="A62" s="11"/>
      <c r="B62" s="11"/>
      <c r="C62" s="11"/>
      <c r="D62" s="11"/>
      <c r="E62" s="11"/>
      <c r="F62" s="11"/>
      <c r="G62" s="11"/>
      <c r="T62" s="11"/>
    </row>
    <row r="63" spans="1:20" x14ac:dyDescent="0.25">
      <c r="A63" s="11"/>
      <c r="B63" s="11"/>
      <c r="C63" s="11"/>
      <c r="D63" s="11"/>
      <c r="E63" s="11"/>
      <c r="F63" s="11"/>
      <c r="G63" s="11"/>
      <c r="T63" s="11"/>
    </row>
    <row r="64" spans="1:20" x14ac:dyDescent="0.25">
      <c r="A64" s="11"/>
      <c r="B64" s="11"/>
      <c r="C64" s="11"/>
      <c r="D64" s="11"/>
      <c r="E64" s="11"/>
      <c r="F64" s="11"/>
      <c r="G64" s="11"/>
      <c r="T64" s="11"/>
    </row>
    <row r="65" spans="1:20" x14ac:dyDescent="0.25">
      <c r="A65" s="11"/>
      <c r="B65" s="11"/>
      <c r="C65" s="11"/>
      <c r="D65" s="11"/>
      <c r="E65" s="11"/>
      <c r="F65" s="11"/>
      <c r="G65" s="11"/>
      <c r="T65" s="11"/>
    </row>
    <row r="66" spans="1:20" x14ac:dyDescent="0.25">
      <c r="A66" s="11"/>
      <c r="B66" s="11"/>
      <c r="C66" s="11"/>
      <c r="D66" s="11"/>
      <c r="E66" s="11"/>
      <c r="F66" s="11"/>
      <c r="G66" s="11"/>
      <c r="T66" s="11"/>
    </row>
    <row r="67" spans="1:20" x14ac:dyDescent="0.25">
      <c r="A67" s="11"/>
      <c r="B67" s="11"/>
      <c r="C67" s="11"/>
      <c r="D67" s="11"/>
      <c r="E67" s="11"/>
      <c r="F67" s="11"/>
      <c r="G67" s="11"/>
      <c r="T67" s="11"/>
    </row>
    <row r="68" spans="1:20" x14ac:dyDescent="0.25">
      <c r="A68" s="11"/>
      <c r="B68" s="11"/>
      <c r="C68" s="11"/>
      <c r="D68" s="11"/>
      <c r="E68" s="11"/>
      <c r="F68" s="11"/>
      <c r="G68" s="11"/>
      <c r="T68" s="11"/>
    </row>
    <row r="69" spans="1:20" x14ac:dyDescent="0.25">
      <c r="A69" s="11"/>
      <c r="B69" s="11"/>
      <c r="C69" s="11"/>
      <c r="D69" s="11"/>
      <c r="E69" s="11"/>
      <c r="F69" s="11"/>
      <c r="G69" s="11"/>
      <c r="T69" s="11"/>
    </row>
    <row r="70" spans="1:20" x14ac:dyDescent="0.25">
      <c r="A70" s="11"/>
      <c r="B70" s="11"/>
      <c r="C70" s="11"/>
      <c r="D70" s="11"/>
      <c r="E70" s="11"/>
      <c r="F70" s="11"/>
      <c r="G70" s="11"/>
      <c r="T70" s="11"/>
    </row>
    <row r="71" spans="1:20" x14ac:dyDescent="0.25">
      <c r="A71" s="11"/>
      <c r="B71" s="11"/>
      <c r="C71" s="11"/>
      <c r="D71" s="11"/>
      <c r="E71" s="11"/>
      <c r="F71" s="11"/>
      <c r="G71" s="11"/>
      <c r="T71" s="11"/>
    </row>
    <row r="72" spans="1:20" x14ac:dyDescent="0.25">
      <c r="A72" s="11"/>
      <c r="B72" s="11"/>
      <c r="C72" s="11"/>
      <c r="D72" s="11"/>
      <c r="E72" s="11"/>
      <c r="F72" s="11"/>
      <c r="G72" s="11"/>
      <c r="T72" s="11"/>
    </row>
    <row r="73" spans="1:20" x14ac:dyDescent="0.25">
      <c r="A73" s="11"/>
      <c r="B73" s="11"/>
      <c r="C73" s="11"/>
      <c r="D73" s="11"/>
      <c r="E73" s="11"/>
      <c r="F73" s="11"/>
      <c r="G73" s="11"/>
      <c r="T73" s="11"/>
    </row>
    <row r="74" spans="1:20" ht="16.5" customHeight="1" x14ac:dyDescent="0.25">
      <c r="A74" s="11"/>
      <c r="B74" s="11"/>
      <c r="C74" s="11"/>
      <c r="D74" s="11"/>
      <c r="E74" s="11"/>
      <c r="F74" s="11"/>
      <c r="G74" s="11"/>
      <c r="H74" s="11"/>
      <c r="I74" s="11"/>
      <c r="J74" s="11"/>
      <c r="K74" s="11"/>
      <c r="L74" s="11"/>
      <c r="M74" s="11"/>
      <c r="N74" s="11"/>
      <c r="O74" s="11"/>
      <c r="P74" s="11"/>
      <c r="Q74" s="11"/>
      <c r="R74" s="11"/>
      <c r="S74" s="11"/>
      <c r="T74" s="11"/>
    </row>
  </sheetData>
  <mergeCells count="2">
    <mergeCell ref="B2:F2"/>
    <mergeCell ref="H2:S2"/>
  </mergeCells>
  <conditionalFormatting sqref="H2">
    <cfRule type="expression" dxfId="144" priority="1">
      <formula>ISNUMBER(SEARCH("👈",L2))=TRUE</formula>
    </cfRule>
  </conditionalFormatting>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A13F20-DE33-4564-A950-87314F6F3B35}">
  <dimension ref="A1:B3"/>
  <sheetViews>
    <sheetView workbookViewId="0">
      <pane ySplit="1" topLeftCell="A2" activePane="bottomLeft" state="frozen"/>
      <selection pane="bottomLeft"/>
    </sheetView>
  </sheetViews>
  <sheetFormatPr defaultRowHeight="13.2" x14ac:dyDescent="0.25"/>
  <sheetData>
    <row r="1" spans="1:2" x14ac:dyDescent="0.25">
      <c r="A1" s="1" t="str">
        <f ca="1">HYPERLINK("#"&amp;CELL("address",INDEX(General!L:L,MATCH(MID(CELL("filename",A1),FIND(".xlsx]",CELL("filename",A1))+6,255),General!L:L,0),1)),"Back")</f>
        <v>Back</v>
      </c>
    </row>
    <row r="3" spans="1:2" x14ac:dyDescent="0.25">
      <c r="B3" t="s">
        <v>1542</v>
      </c>
    </row>
  </sheetData>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F56D32-91F7-412E-A86C-E5D9CC6F9A31}">
  <dimension ref="A1"/>
  <sheetViews>
    <sheetView workbookViewId="0">
      <pane ySplit="1" topLeftCell="A2" activePane="bottomLeft" state="frozen"/>
      <selection pane="bottomLeft" activeCell="Q27" sqref="Q27:Q28"/>
    </sheetView>
  </sheetViews>
  <sheetFormatPr defaultRowHeight="13.2" x14ac:dyDescent="0.25"/>
  <sheetData/>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D9A099-09E2-4FCD-AC4F-B022C7048AB7}">
  <dimension ref="A1"/>
  <sheetViews>
    <sheetView workbookViewId="0">
      <pane ySplit="1" topLeftCell="A8" activePane="bottomLeft" state="frozen"/>
      <selection pane="bottomLeft" activeCell="B5" sqref="B5"/>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5902D5-B265-42F1-B630-58C3E24C1D4B}">
  <dimension ref="A1"/>
  <sheetViews>
    <sheetView workbookViewId="0">
      <pane ySplit="1" topLeftCell="A14" activePane="bottomLeft" state="frozen"/>
      <selection pane="bottomLeft"/>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8E53F4-9F33-446C-88AE-5EF15BC3D158}">
  <dimension ref="A1"/>
  <sheetViews>
    <sheetView workbookViewId="0">
      <pane ySplit="1" topLeftCell="A50" activePane="bottomLeft" state="frozen"/>
      <selection pane="bottomLeft" activeCell="A41" sqref="A41"/>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EC0D53-FC7D-4015-B135-908D2D4AEF1A}">
  <dimension ref="A1"/>
  <sheetViews>
    <sheetView workbookViewId="0">
      <pane ySplit="1" topLeftCell="A90" activePane="bottomLeft" state="frozen"/>
      <selection pane="bottomLeft" activeCell="C1" sqref="C1"/>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580B50-DA7D-4E6C-8430-2990C6E8E032}">
  <dimension ref="A1"/>
  <sheetViews>
    <sheetView workbookViewId="0">
      <pane ySplit="1" topLeftCell="A14" activePane="bottomLeft" state="frozen"/>
      <selection pane="bottomLeft" activeCell="K103" sqref="K103"/>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902BAE-D95C-435C-859C-843F2350607F}">
  <dimension ref="A1:B243"/>
  <sheetViews>
    <sheetView topLeftCell="D1" workbookViewId="0">
      <pane ySplit="1" topLeftCell="A2"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1543</v>
      </c>
    </row>
    <row r="4" spans="1:2" x14ac:dyDescent="0.25">
      <c r="B4" t="s">
        <v>1544</v>
      </c>
    </row>
    <row r="69" spans="2:2" x14ac:dyDescent="0.25">
      <c r="B69" t="s">
        <v>1545</v>
      </c>
    </row>
    <row r="70" spans="2:2" x14ac:dyDescent="0.25">
      <c r="B70" t="s">
        <v>1546</v>
      </c>
    </row>
    <row r="136" spans="2:2" x14ac:dyDescent="0.25">
      <c r="B136" t="s">
        <v>1547</v>
      </c>
    </row>
    <row r="138" spans="2:2" x14ac:dyDescent="0.25">
      <c r="B138" t="s">
        <v>1545</v>
      </c>
    </row>
    <row r="140" spans="2:2" x14ac:dyDescent="0.25">
      <c r="B140" t="s">
        <v>1548</v>
      </c>
    </row>
    <row r="210" spans="2:2" x14ac:dyDescent="0.25">
      <c r="B210" t="s">
        <v>1543</v>
      </c>
    </row>
    <row r="243" spans="2:2" x14ac:dyDescent="0.25">
      <c r="B243" t="s">
        <v>1549</v>
      </c>
    </row>
  </sheetData>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ADEC8-96F3-4802-9D4D-FB9A2242172D}">
  <dimension ref="A1"/>
  <sheetViews>
    <sheetView workbookViewId="0">
      <pane ySplit="1" topLeftCell="A44" activePane="bottomLeft" state="frozen"/>
      <selection pane="bottomLeft"/>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82E202-7C14-4C4C-A8FD-B9DE57CDF1B5}">
  <dimension ref="A1"/>
  <sheetViews>
    <sheetView workbookViewId="0">
      <pane ySplit="1" topLeftCell="A62" activePane="bottomLeft" state="frozen"/>
      <selection pane="bottomLeft"/>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21DE7B-02F4-462A-9855-D6D199CC6C04}">
  <sheetPr>
    <tabColor theme="5" tint="0.39997558519241921"/>
  </sheetPr>
  <dimension ref="A1:N60"/>
  <sheetViews>
    <sheetView workbookViewId="0">
      <selection activeCell="D17" sqref="D17"/>
    </sheetView>
  </sheetViews>
  <sheetFormatPr defaultColWidth="0" defaultRowHeight="13.2" zeroHeight="1" x14ac:dyDescent="0.25"/>
  <cols>
    <col min="1" max="1" width="2" customWidth="1"/>
    <col min="2" max="2" width="5" customWidth="1"/>
    <col min="3" max="3" width="37.6640625" style="47" customWidth="1"/>
    <col min="4" max="4" width="35.109375" customWidth="1"/>
    <col min="5" max="5" width="34" customWidth="1"/>
    <col min="6" max="6" width="14.109375" style="8" customWidth="1"/>
    <col min="7" max="7" width="6.44140625" customWidth="1"/>
    <col min="8" max="8" width="26.88671875" customWidth="1"/>
    <col min="9" max="9" width="22" customWidth="1"/>
    <col min="10" max="10" width="15.109375" customWidth="1"/>
    <col min="11" max="11" width="20.5546875" customWidth="1"/>
    <col min="12" max="12" width="12" customWidth="1"/>
    <col min="13" max="13" width="5.33203125" customWidth="1"/>
    <col min="14" max="14" width="3.6640625" customWidth="1"/>
    <col min="15" max="16384" width="9.109375" hidden="1"/>
  </cols>
  <sheetData>
    <row r="1" spans="1:14" ht="13.8" thickBot="1" x14ac:dyDescent="0.3">
      <c r="A1" s="8"/>
      <c r="B1" s="8"/>
      <c r="C1" s="77"/>
      <c r="D1" s="8"/>
      <c r="E1" s="8"/>
      <c r="G1" s="8"/>
      <c r="H1" s="8"/>
      <c r="I1" s="8"/>
      <c r="J1" s="8"/>
      <c r="K1" s="8"/>
      <c r="L1" s="8"/>
      <c r="M1" s="8"/>
      <c r="N1" s="8"/>
    </row>
    <row r="2" spans="1:14" ht="13.8" thickBot="1" x14ac:dyDescent="0.3">
      <c r="A2" s="8"/>
      <c r="B2" s="17" t="s">
        <v>51</v>
      </c>
      <c r="C2" s="78"/>
      <c r="D2" s="19"/>
      <c r="E2" s="20"/>
      <c r="G2" s="8"/>
      <c r="H2" s="8"/>
      <c r="I2" s="8"/>
      <c r="J2" s="8"/>
      <c r="K2" s="8"/>
      <c r="L2" s="8"/>
      <c r="M2" s="8"/>
      <c r="N2" s="8"/>
    </row>
    <row r="3" spans="1:14" x14ac:dyDescent="0.25">
      <c r="A3" s="8"/>
      <c r="B3" s="18" t="s">
        <v>52</v>
      </c>
      <c r="C3" s="18" t="s">
        <v>53</v>
      </c>
      <c r="D3" s="18" t="s">
        <v>54</v>
      </c>
      <c r="E3" s="18" t="s">
        <v>55</v>
      </c>
      <c r="F3" s="212" t="s">
        <v>56</v>
      </c>
      <c r="G3" s="213"/>
      <c r="H3" s="8"/>
      <c r="I3" s="8"/>
      <c r="J3" s="8"/>
      <c r="K3" s="8"/>
      <c r="L3" s="8"/>
      <c r="M3" s="8"/>
      <c r="N3" s="8"/>
    </row>
    <row r="4" spans="1:14" x14ac:dyDescent="0.25">
      <c r="A4" s="8"/>
      <c r="B4" s="6">
        <v>1</v>
      </c>
      <c r="C4" s="79" t="s">
        <v>57</v>
      </c>
      <c r="D4" s="7"/>
      <c r="E4" s="7"/>
      <c r="F4" s="6" t="s">
        <v>58</v>
      </c>
      <c r="G4" s="3" t="str">
        <f>HYPERLINK("#'"&amp;F4&amp;"'!A1","View")</f>
        <v>View</v>
      </c>
      <c r="H4" s="8"/>
      <c r="I4" s="8"/>
      <c r="J4" s="8"/>
      <c r="K4" s="8"/>
      <c r="L4" s="8"/>
      <c r="M4" s="8"/>
      <c r="N4" s="8"/>
    </row>
    <row r="5" spans="1:14" x14ac:dyDescent="0.25">
      <c r="A5" s="8"/>
      <c r="B5" s="6" t="s">
        <v>59</v>
      </c>
      <c r="C5" s="80" t="s">
        <v>60</v>
      </c>
      <c r="D5" s="7"/>
      <c r="E5" s="7"/>
      <c r="F5" s="6"/>
      <c r="G5" s="3" t="str">
        <f t="shared" ref="G5:G18" si="0">HYPERLINK("#'"&amp;F5&amp;"'!A1","View")</f>
        <v>View</v>
      </c>
      <c r="H5" s="8"/>
      <c r="I5" s="8"/>
      <c r="J5" s="8"/>
      <c r="K5" s="8"/>
      <c r="L5" s="8"/>
      <c r="M5" s="8"/>
      <c r="N5" s="8"/>
    </row>
    <row r="6" spans="1:14" x14ac:dyDescent="0.25">
      <c r="A6" s="8"/>
      <c r="B6" s="6" t="s">
        <v>61</v>
      </c>
      <c r="C6" s="80" t="s">
        <v>62</v>
      </c>
      <c r="D6" s="7"/>
      <c r="E6" s="7"/>
      <c r="F6" s="6"/>
      <c r="G6" s="3"/>
      <c r="H6" s="8"/>
      <c r="I6" s="8"/>
      <c r="J6" s="8"/>
      <c r="K6" s="8"/>
      <c r="L6" s="8"/>
      <c r="M6" s="8"/>
      <c r="N6" s="8"/>
    </row>
    <row r="7" spans="1:14" x14ac:dyDescent="0.25">
      <c r="A7" s="8"/>
      <c r="B7" s="6" t="s">
        <v>63</v>
      </c>
      <c r="C7" s="80" t="s">
        <v>64</v>
      </c>
      <c r="D7" s="7"/>
      <c r="E7" s="7"/>
      <c r="F7" s="6"/>
      <c r="G7" s="3" t="str">
        <f t="shared" si="0"/>
        <v>View</v>
      </c>
      <c r="H7" s="8"/>
      <c r="I7" s="8"/>
      <c r="J7" s="8"/>
      <c r="K7" s="8"/>
      <c r="L7" s="8"/>
      <c r="M7" s="8"/>
      <c r="N7" s="8"/>
    </row>
    <row r="8" spans="1:14" x14ac:dyDescent="0.25">
      <c r="A8" s="8"/>
      <c r="B8" s="6">
        <v>2</v>
      </c>
      <c r="C8" s="79" t="s">
        <v>65</v>
      </c>
      <c r="D8" s="7"/>
      <c r="E8" s="7" t="s">
        <v>66</v>
      </c>
      <c r="F8" s="6"/>
      <c r="G8" s="3" t="str">
        <f t="shared" si="0"/>
        <v>View</v>
      </c>
      <c r="H8" s="8"/>
      <c r="I8" s="8"/>
      <c r="J8" s="8"/>
      <c r="K8" s="8"/>
      <c r="L8" s="8"/>
      <c r="M8" s="8"/>
      <c r="N8" s="8"/>
    </row>
    <row r="9" spans="1:14" x14ac:dyDescent="0.25">
      <c r="A9" s="8"/>
      <c r="B9" s="6">
        <v>3</v>
      </c>
      <c r="C9" s="79" t="s">
        <v>67</v>
      </c>
      <c r="D9" s="7"/>
      <c r="E9" s="7"/>
      <c r="F9" s="6"/>
      <c r="G9" s="3" t="str">
        <f t="shared" si="0"/>
        <v>View</v>
      </c>
      <c r="H9" s="8"/>
      <c r="I9" s="8"/>
      <c r="J9" s="8"/>
      <c r="K9" s="8"/>
      <c r="L9" s="8"/>
      <c r="M9" s="8"/>
      <c r="N9" s="8"/>
    </row>
    <row r="10" spans="1:14" ht="26.4" x14ac:dyDescent="0.25">
      <c r="A10" s="8"/>
      <c r="B10" s="6">
        <v>4</v>
      </c>
      <c r="C10" s="79" t="s">
        <v>68</v>
      </c>
      <c r="D10" s="7"/>
      <c r="E10" s="7"/>
      <c r="F10" s="6" t="s">
        <v>69</v>
      </c>
      <c r="G10" s="3" t="str">
        <f t="shared" si="0"/>
        <v>View</v>
      </c>
      <c r="H10" s="8"/>
      <c r="I10" s="8"/>
      <c r="J10" s="8"/>
      <c r="K10" s="8"/>
      <c r="L10" s="8"/>
      <c r="M10" s="8"/>
      <c r="N10" s="8"/>
    </row>
    <row r="11" spans="1:14" x14ac:dyDescent="0.25">
      <c r="A11" s="8"/>
      <c r="B11" s="6" t="s">
        <v>70</v>
      </c>
      <c r="C11" s="80" t="s">
        <v>71</v>
      </c>
      <c r="D11" s="7"/>
      <c r="E11" s="7"/>
      <c r="F11" s="6"/>
      <c r="G11" s="3" t="str">
        <f t="shared" si="0"/>
        <v>View</v>
      </c>
      <c r="H11" s="8"/>
      <c r="I11" s="8"/>
      <c r="J11" s="8"/>
      <c r="K11" s="8"/>
      <c r="L11" s="8"/>
      <c r="M11" s="8"/>
      <c r="N11" s="8"/>
    </row>
    <row r="12" spans="1:14" x14ac:dyDescent="0.25">
      <c r="A12" s="8"/>
      <c r="B12" s="6" t="s">
        <v>72</v>
      </c>
      <c r="C12" s="80" t="s">
        <v>73</v>
      </c>
      <c r="D12" s="7"/>
      <c r="E12" s="7"/>
      <c r="F12" s="6"/>
      <c r="G12" s="3" t="str">
        <f t="shared" si="0"/>
        <v>View</v>
      </c>
      <c r="H12" s="8"/>
      <c r="I12" s="8"/>
      <c r="J12" s="8"/>
      <c r="K12" s="8"/>
      <c r="L12" s="8"/>
      <c r="M12" s="8"/>
      <c r="N12" s="8"/>
    </row>
    <row r="13" spans="1:14" x14ac:dyDescent="0.25">
      <c r="A13" s="8"/>
      <c r="B13" s="6" t="s">
        <v>74</v>
      </c>
      <c r="C13" s="80" t="s">
        <v>75</v>
      </c>
      <c r="D13" s="7"/>
      <c r="E13" s="7"/>
      <c r="F13" s="6"/>
      <c r="G13" s="3" t="str">
        <f t="shared" si="0"/>
        <v>View</v>
      </c>
      <c r="H13" s="8"/>
      <c r="I13" s="8"/>
      <c r="J13" s="8"/>
      <c r="K13" s="8"/>
      <c r="L13" s="8"/>
      <c r="M13" s="8"/>
      <c r="N13" s="8"/>
    </row>
    <row r="14" spans="1:14" x14ac:dyDescent="0.25">
      <c r="A14" s="8"/>
      <c r="B14" s="6" t="s">
        <v>76</v>
      </c>
      <c r="C14" s="80" t="s">
        <v>77</v>
      </c>
      <c r="D14" s="7"/>
      <c r="E14" s="7"/>
      <c r="F14" s="6"/>
      <c r="G14" s="3" t="str">
        <f t="shared" si="0"/>
        <v>View</v>
      </c>
      <c r="H14" s="8"/>
      <c r="I14" s="8"/>
      <c r="J14" s="8"/>
      <c r="K14" s="8"/>
      <c r="L14" s="8"/>
      <c r="M14" s="8"/>
      <c r="N14" s="8"/>
    </row>
    <row r="15" spans="1:14" x14ac:dyDescent="0.25">
      <c r="A15" s="8"/>
      <c r="B15" s="6" t="s">
        <v>78</v>
      </c>
      <c r="C15" s="80" t="s">
        <v>44</v>
      </c>
      <c r="D15" s="7"/>
      <c r="E15" s="7" t="s">
        <v>79</v>
      </c>
      <c r="F15" s="6"/>
      <c r="G15" s="3" t="str">
        <f t="shared" si="0"/>
        <v>View</v>
      </c>
      <c r="H15" s="8"/>
      <c r="I15" s="8"/>
      <c r="J15" s="8"/>
      <c r="K15" s="8"/>
      <c r="L15" s="8"/>
      <c r="M15" s="8"/>
      <c r="N15" s="8"/>
    </row>
    <row r="16" spans="1:14" x14ac:dyDescent="0.25">
      <c r="A16" s="8"/>
      <c r="B16" s="6">
        <v>5</v>
      </c>
      <c r="C16" s="79" t="s">
        <v>80</v>
      </c>
      <c r="D16" s="7"/>
      <c r="E16" s="7"/>
      <c r="F16" s="6"/>
      <c r="G16" s="3" t="str">
        <f t="shared" si="0"/>
        <v>View</v>
      </c>
      <c r="H16" s="8"/>
      <c r="I16" s="8"/>
      <c r="J16" s="8"/>
      <c r="K16" s="8"/>
      <c r="L16" s="8"/>
      <c r="M16" s="8"/>
      <c r="N16" s="8"/>
    </row>
    <row r="17" spans="1:14" x14ac:dyDescent="0.25">
      <c r="A17" s="8"/>
      <c r="B17" s="6">
        <v>6</v>
      </c>
      <c r="C17" s="79" t="s">
        <v>81</v>
      </c>
      <c r="D17" s="7"/>
      <c r="E17" s="7"/>
      <c r="F17" s="6"/>
      <c r="G17" s="3" t="str">
        <f t="shared" si="0"/>
        <v>View</v>
      </c>
      <c r="H17" s="8"/>
      <c r="I17" s="8"/>
      <c r="J17" s="8"/>
      <c r="K17" s="8"/>
      <c r="L17" s="8"/>
      <c r="M17" s="8"/>
      <c r="N17" s="8"/>
    </row>
    <row r="18" spans="1:14" x14ac:dyDescent="0.25">
      <c r="A18" s="8"/>
      <c r="B18" s="6">
        <v>7</v>
      </c>
      <c r="C18" s="79"/>
      <c r="D18" s="7"/>
      <c r="E18" s="7"/>
      <c r="F18" s="6"/>
      <c r="G18" s="3" t="str">
        <f t="shared" si="0"/>
        <v>View</v>
      </c>
      <c r="H18" s="8"/>
      <c r="I18" s="8"/>
      <c r="J18" s="8"/>
      <c r="K18" s="8"/>
      <c r="L18" s="8"/>
      <c r="M18" s="8"/>
      <c r="N18" s="8"/>
    </row>
    <row r="19" spans="1:14" ht="13.8" thickBot="1" x14ac:dyDescent="0.3">
      <c r="A19" s="8"/>
      <c r="B19" s="8"/>
      <c r="C19" s="77"/>
      <c r="D19" s="8"/>
      <c r="E19" s="8"/>
      <c r="G19" s="8"/>
      <c r="H19" s="8"/>
      <c r="I19" s="8"/>
      <c r="J19" s="8"/>
      <c r="K19" s="8"/>
      <c r="L19" s="8"/>
      <c r="M19" s="8"/>
      <c r="N19" s="8"/>
    </row>
    <row r="20" spans="1:14" ht="13.8" thickBot="1" x14ac:dyDescent="0.3">
      <c r="A20" s="8"/>
      <c r="B20" s="17" t="s">
        <v>82</v>
      </c>
      <c r="C20" s="78"/>
      <c r="D20" s="19"/>
      <c r="E20" s="20"/>
      <c r="G20" s="17" t="s">
        <v>83</v>
      </c>
      <c r="H20" s="19"/>
      <c r="I20" s="19"/>
      <c r="J20" s="19"/>
      <c r="K20" s="20"/>
      <c r="L20" s="8"/>
      <c r="M20" s="8"/>
      <c r="N20" s="8"/>
    </row>
    <row r="21" spans="1:14" x14ac:dyDescent="0.25">
      <c r="A21" s="8"/>
      <c r="B21" s="18" t="s">
        <v>52</v>
      </c>
      <c r="C21" s="18" t="s">
        <v>84</v>
      </c>
      <c r="D21" s="18" t="s">
        <v>85</v>
      </c>
      <c r="E21" s="18" t="s">
        <v>55</v>
      </c>
      <c r="G21" s="18" t="s">
        <v>52</v>
      </c>
      <c r="H21" s="18" t="s">
        <v>86</v>
      </c>
      <c r="I21" s="18" t="s">
        <v>87</v>
      </c>
      <c r="J21" s="18" t="s">
        <v>88</v>
      </c>
      <c r="K21" s="18" t="s">
        <v>55</v>
      </c>
      <c r="L21" s="212" t="s">
        <v>56</v>
      </c>
      <c r="M21" s="213"/>
      <c r="N21" s="8"/>
    </row>
    <row r="22" spans="1:14" x14ac:dyDescent="0.25">
      <c r="A22" s="8"/>
      <c r="B22" s="6">
        <v>1</v>
      </c>
      <c r="C22" s="6" t="s">
        <v>89</v>
      </c>
      <c r="D22" s="6"/>
      <c r="E22" s="6"/>
      <c r="G22" s="6">
        <v>1</v>
      </c>
      <c r="H22" s="6" t="s">
        <v>90</v>
      </c>
      <c r="I22" s="6">
        <v>7</v>
      </c>
      <c r="J22" s="6" t="s">
        <v>13</v>
      </c>
      <c r="K22" s="6"/>
      <c r="L22" s="6" t="s">
        <v>91</v>
      </c>
      <c r="M22" s="3" t="str">
        <f>HYPERLINK("#'"&amp;L22&amp;"'!A1","View")</f>
        <v>View</v>
      </c>
      <c r="N22" s="8"/>
    </row>
    <row r="23" spans="1:14" x14ac:dyDescent="0.25">
      <c r="A23" s="8"/>
      <c r="B23" s="6">
        <v>2</v>
      </c>
      <c r="C23" s="6" t="s">
        <v>92</v>
      </c>
      <c r="D23" s="6"/>
      <c r="E23" s="6"/>
      <c r="G23" s="6">
        <v>2</v>
      </c>
      <c r="H23" s="6" t="s">
        <v>93</v>
      </c>
      <c r="I23" s="6"/>
      <c r="J23" s="6" t="s">
        <v>25</v>
      </c>
      <c r="K23" s="6"/>
      <c r="L23" s="8"/>
      <c r="M23" s="8"/>
      <c r="N23" s="8"/>
    </row>
    <row r="24" spans="1:14" ht="26.4" x14ac:dyDescent="0.25">
      <c r="A24" s="8"/>
      <c r="B24" s="6">
        <v>3</v>
      </c>
      <c r="C24" s="6" t="s">
        <v>94</v>
      </c>
      <c r="D24" s="6"/>
      <c r="E24" s="6"/>
      <c r="G24" s="6">
        <v>3</v>
      </c>
      <c r="H24" s="6" t="s">
        <v>95</v>
      </c>
      <c r="I24" s="6"/>
      <c r="J24" s="6" t="s">
        <v>40</v>
      </c>
      <c r="K24" s="6"/>
      <c r="L24" s="8"/>
      <c r="M24" s="8"/>
      <c r="N24" s="8"/>
    </row>
    <row r="25" spans="1:14" x14ac:dyDescent="0.25">
      <c r="A25" s="8"/>
      <c r="B25" s="6">
        <v>4</v>
      </c>
      <c r="C25" s="6" t="s">
        <v>96</v>
      </c>
      <c r="D25" s="6"/>
      <c r="E25" s="6"/>
      <c r="G25" s="6">
        <v>4</v>
      </c>
      <c r="H25" s="6" t="s">
        <v>97</v>
      </c>
      <c r="I25" s="6"/>
      <c r="J25" s="6" t="s">
        <v>42</v>
      </c>
      <c r="K25" s="6"/>
      <c r="L25" s="8"/>
      <c r="M25" s="8"/>
      <c r="N25" s="8"/>
    </row>
    <row r="26" spans="1:14" ht="39.6" x14ac:dyDescent="0.25">
      <c r="A26" s="8"/>
      <c r="B26" s="6">
        <v>5</v>
      </c>
      <c r="C26" s="6" t="s">
        <v>98</v>
      </c>
      <c r="D26" s="6"/>
      <c r="E26" s="6"/>
      <c r="G26" s="6">
        <v>5</v>
      </c>
      <c r="H26" s="6" t="s">
        <v>99</v>
      </c>
      <c r="I26" s="6"/>
      <c r="J26" s="6"/>
      <c r="K26" s="6"/>
      <c r="L26" s="8"/>
      <c r="M26" s="8"/>
      <c r="N26" s="8"/>
    </row>
    <row r="27" spans="1:14" ht="26.4" x14ac:dyDescent="0.25">
      <c r="A27" s="8"/>
      <c r="B27" s="6">
        <v>6</v>
      </c>
      <c r="C27" s="6" t="s">
        <v>100</v>
      </c>
      <c r="D27" s="6"/>
      <c r="E27" s="6"/>
      <c r="G27" s="6">
        <v>6</v>
      </c>
      <c r="H27" s="6"/>
      <c r="I27" s="6"/>
      <c r="J27" s="6"/>
      <c r="K27" s="6"/>
      <c r="L27" s="8"/>
      <c r="M27" s="8"/>
      <c r="N27" s="8"/>
    </row>
    <row r="28" spans="1:14" x14ac:dyDescent="0.25">
      <c r="A28" s="8"/>
      <c r="B28" s="6">
        <v>7</v>
      </c>
      <c r="C28" s="6" t="s">
        <v>101</v>
      </c>
      <c r="D28" s="6"/>
      <c r="E28" s="6"/>
      <c r="G28" s="6">
        <v>7</v>
      </c>
      <c r="H28" s="6"/>
      <c r="I28" s="6"/>
      <c r="J28" s="6"/>
      <c r="K28" s="6"/>
      <c r="L28" s="8"/>
      <c r="M28" s="8"/>
      <c r="N28" s="8"/>
    </row>
    <row r="29" spans="1:14" x14ac:dyDescent="0.25">
      <c r="A29" s="8"/>
      <c r="B29" s="6">
        <v>8</v>
      </c>
      <c r="C29" s="6" t="s">
        <v>102</v>
      </c>
      <c r="D29" s="6"/>
      <c r="E29" s="6"/>
      <c r="G29" s="6">
        <v>8</v>
      </c>
      <c r="H29" s="6"/>
      <c r="I29" s="6"/>
      <c r="J29" s="6"/>
      <c r="K29" s="6"/>
      <c r="L29" s="8"/>
      <c r="M29" s="8"/>
      <c r="N29" s="8"/>
    </row>
    <row r="30" spans="1:14" x14ac:dyDescent="0.25">
      <c r="A30" s="8"/>
      <c r="B30" s="6">
        <v>9</v>
      </c>
      <c r="C30" s="6" t="s">
        <v>103</v>
      </c>
      <c r="D30" s="6"/>
      <c r="E30" s="6"/>
      <c r="G30" s="6">
        <v>9</v>
      </c>
      <c r="H30" s="6"/>
      <c r="I30" s="6"/>
      <c r="J30" s="6"/>
      <c r="K30" s="6"/>
      <c r="L30" s="8"/>
      <c r="M30" s="8"/>
      <c r="N30" s="8"/>
    </row>
    <row r="31" spans="1:14" x14ac:dyDescent="0.25">
      <c r="A31" s="8"/>
      <c r="B31" s="6">
        <v>10</v>
      </c>
      <c r="C31" s="6"/>
      <c r="D31" s="6"/>
      <c r="E31" s="6"/>
      <c r="G31" s="6">
        <v>10</v>
      </c>
      <c r="H31" s="6"/>
      <c r="I31" s="6"/>
      <c r="J31" s="6"/>
      <c r="K31" s="6"/>
      <c r="L31" s="8"/>
      <c r="M31" s="8"/>
      <c r="N31" s="8"/>
    </row>
    <row r="32" spans="1:14" x14ac:dyDescent="0.25">
      <c r="A32" s="8"/>
      <c r="B32" s="6">
        <v>11</v>
      </c>
      <c r="C32" s="6"/>
      <c r="D32" s="6"/>
      <c r="E32" s="6"/>
      <c r="G32" s="6">
        <v>11</v>
      </c>
      <c r="H32" s="6"/>
      <c r="I32" s="6"/>
      <c r="J32" s="6"/>
      <c r="K32" s="6"/>
      <c r="L32" s="8"/>
      <c r="M32" s="8"/>
      <c r="N32" s="8"/>
    </row>
    <row r="33" spans="1:14" x14ac:dyDescent="0.25">
      <c r="A33" s="8"/>
      <c r="B33" s="6">
        <v>12</v>
      </c>
      <c r="C33" s="6"/>
      <c r="D33" s="6"/>
      <c r="E33" s="6"/>
      <c r="G33" s="6">
        <v>12</v>
      </c>
      <c r="H33" s="6"/>
      <c r="I33" s="6"/>
      <c r="J33" s="6"/>
      <c r="K33" s="6"/>
      <c r="L33" s="8"/>
      <c r="M33" s="8"/>
      <c r="N33" s="8"/>
    </row>
    <row r="34" spans="1:14" x14ac:dyDescent="0.25">
      <c r="A34" s="8"/>
      <c r="B34" s="6">
        <v>13</v>
      </c>
      <c r="C34" s="6"/>
      <c r="D34" s="6"/>
      <c r="E34" s="6"/>
      <c r="G34" s="6">
        <v>13</v>
      </c>
      <c r="H34" s="6"/>
      <c r="I34" s="6"/>
      <c r="J34" s="6"/>
      <c r="K34" s="6"/>
      <c r="L34" s="8"/>
      <c r="M34" s="8"/>
      <c r="N34" s="8"/>
    </row>
    <row r="35" spans="1:14" x14ac:dyDescent="0.25">
      <c r="A35" s="8"/>
      <c r="B35" s="6">
        <v>14</v>
      </c>
      <c r="C35" s="6"/>
      <c r="D35" s="6"/>
      <c r="E35" s="6"/>
      <c r="G35" s="6">
        <v>14</v>
      </c>
      <c r="H35" s="6"/>
      <c r="I35" s="6"/>
      <c r="J35" s="6"/>
      <c r="K35" s="6"/>
      <c r="L35" s="8"/>
      <c r="M35" s="8"/>
      <c r="N35" s="8"/>
    </row>
    <row r="36" spans="1:14" x14ac:dyDescent="0.25">
      <c r="A36" s="8"/>
      <c r="B36" s="6">
        <v>15</v>
      </c>
      <c r="C36" s="6"/>
      <c r="D36" s="6"/>
      <c r="E36" s="6"/>
      <c r="G36" s="6">
        <v>15</v>
      </c>
      <c r="H36" s="6"/>
      <c r="I36" s="6"/>
      <c r="J36" s="6"/>
      <c r="K36" s="6"/>
      <c r="L36" s="8"/>
      <c r="M36" s="8"/>
      <c r="N36" s="8"/>
    </row>
    <row r="37" spans="1:14" x14ac:dyDescent="0.25">
      <c r="A37" s="8"/>
      <c r="B37" s="6">
        <v>16</v>
      </c>
      <c r="C37" s="6"/>
      <c r="D37" s="6"/>
      <c r="E37" s="6"/>
      <c r="G37" s="6">
        <v>16</v>
      </c>
      <c r="H37" s="6"/>
      <c r="I37" s="6"/>
      <c r="J37" s="6"/>
      <c r="K37" s="6"/>
      <c r="L37" s="8"/>
      <c r="M37" s="8"/>
      <c r="N37" s="8"/>
    </row>
    <row r="38" spans="1:14" x14ac:dyDescent="0.25">
      <c r="A38" s="8"/>
      <c r="B38" s="6">
        <v>17</v>
      </c>
      <c r="C38" s="6"/>
      <c r="D38" s="6"/>
      <c r="E38" s="6"/>
      <c r="G38" s="6">
        <v>17</v>
      </c>
      <c r="H38" s="6"/>
      <c r="I38" s="6"/>
      <c r="J38" s="6"/>
      <c r="K38" s="6"/>
      <c r="L38" s="8"/>
      <c r="M38" s="8"/>
      <c r="N38" s="8"/>
    </row>
    <row r="39" spans="1:14" x14ac:dyDescent="0.25">
      <c r="A39" s="8"/>
      <c r="B39" s="6">
        <v>18</v>
      </c>
      <c r="C39" s="6"/>
      <c r="D39" s="6"/>
      <c r="E39" s="6"/>
      <c r="G39" s="6">
        <v>18</v>
      </c>
      <c r="H39" s="6"/>
      <c r="I39" s="6"/>
      <c r="J39" s="6"/>
      <c r="K39" s="6"/>
      <c r="L39" s="8"/>
      <c r="M39" s="8"/>
      <c r="N39" s="8"/>
    </row>
    <row r="40" spans="1:14" x14ac:dyDescent="0.25">
      <c r="A40" s="8"/>
      <c r="B40" s="6">
        <v>19</v>
      </c>
      <c r="C40" s="6"/>
      <c r="D40" s="6"/>
      <c r="E40" s="6"/>
      <c r="G40" s="6">
        <v>19</v>
      </c>
      <c r="H40" s="6"/>
      <c r="I40" s="6"/>
      <c r="J40" s="6"/>
      <c r="K40" s="6"/>
      <c r="L40" s="8"/>
      <c r="M40" s="8"/>
      <c r="N40" s="8"/>
    </row>
    <row r="41" spans="1:14" x14ac:dyDescent="0.25">
      <c r="A41" s="8"/>
      <c r="B41" s="6">
        <v>20</v>
      </c>
      <c r="C41" s="6"/>
      <c r="D41" s="6"/>
      <c r="E41" s="6"/>
      <c r="G41" s="6">
        <v>20</v>
      </c>
      <c r="H41" s="6"/>
      <c r="I41" s="6"/>
      <c r="J41" s="6"/>
      <c r="K41" s="6"/>
      <c r="L41" s="8"/>
      <c r="M41" s="8"/>
      <c r="N41" s="8"/>
    </row>
    <row r="42" spans="1:14" x14ac:dyDescent="0.25">
      <c r="A42" s="8"/>
      <c r="B42" s="6">
        <v>21</v>
      </c>
      <c r="C42" s="6"/>
      <c r="D42" s="6"/>
      <c r="E42" s="6"/>
      <c r="G42" s="6">
        <v>21</v>
      </c>
      <c r="H42" s="6"/>
      <c r="I42" s="6"/>
      <c r="J42" s="6"/>
      <c r="K42" s="6"/>
      <c r="L42" s="8"/>
      <c r="M42" s="8"/>
      <c r="N42" s="8"/>
    </row>
    <row r="43" spans="1:14" x14ac:dyDescent="0.25">
      <c r="A43" s="8"/>
      <c r="B43" s="6">
        <v>22</v>
      </c>
      <c r="C43" s="6"/>
      <c r="D43" s="6"/>
      <c r="E43" s="6"/>
      <c r="G43" s="6">
        <v>22</v>
      </c>
      <c r="H43" s="6"/>
      <c r="I43" s="6"/>
      <c r="J43" s="6"/>
      <c r="K43" s="6"/>
      <c r="L43" s="8"/>
      <c r="M43" s="8"/>
      <c r="N43" s="8"/>
    </row>
    <row r="44" spans="1:14" x14ac:dyDescent="0.25">
      <c r="A44" s="8"/>
      <c r="B44" s="6">
        <v>23</v>
      </c>
      <c r="C44" s="6"/>
      <c r="D44" s="6"/>
      <c r="E44" s="6"/>
      <c r="G44" s="6">
        <v>23</v>
      </c>
      <c r="H44" s="6"/>
      <c r="I44" s="6"/>
      <c r="J44" s="6"/>
      <c r="K44" s="6"/>
      <c r="L44" s="8"/>
      <c r="M44" s="8"/>
      <c r="N44" s="8"/>
    </row>
    <row r="45" spans="1:14" x14ac:dyDescent="0.25">
      <c r="A45" s="8"/>
      <c r="B45" s="6">
        <v>24</v>
      </c>
      <c r="C45" s="6"/>
      <c r="D45" s="6"/>
      <c r="E45" s="6"/>
      <c r="G45" s="6">
        <v>24</v>
      </c>
      <c r="H45" s="6"/>
      <c r="I45" s="6"/>
      <c r="J45" s="6"/>
      <c r="K45" s="6"/>
      <c r="L45" s="8"/>
      <c r="M45" s="8"/>
      <c r="N45" s="8"/>
    </row>
    <row r="46" spans="1:14" x14ac:dyDescent="0.25">
      <c r="A46" s="8"/>
      <c r="B46" s="6">
        <v>25</v>
      </c>
      <c r="C46" s="6"/>
      <c r="D46" s="6"/>
      <c r="E46" s="6"/>
      <c r="G46" s="6">
        <v>25</v>
      </c>
      <c r="H46" s="6"/>
      <c r="I46" s="6"/>
      <c r="J46" s="6"/>
      <c r="K46" s="6"/>
      <c r="L46" s="8"/>
      <c r="M46" s="8"/>
      <c r="N46" s="8"/>
    </row>
    <row r="47" spans="1:14" x14ac:dyDescent="0.25">
      <c r="A47" s="8"/>
      <c r="B47" s="6">
        <v>26</v>
      </c>
      <c r="C47" s="6"/>
      <c r="D47" s="6"/>
      <c r="E47" s="6"/>
      <c r="G47" s="6">
        <v>26</v>
      </c>
      <c r="H47" s="6"/>
      <c r="I47" s="6"/>
      <c r="J47" s="6"/>
      <c r="K47" s="6"/>
      <c r="L47" s="8"/>
      <c r="M47" s="8"/>
      <c r="N47" s="8"/>
    </row>
    <row r="48" spans="1:14" x14ac:dyDescent="0.25">
      <c r="A48" s="8"/>
      <c r="B48" s="6">
        <v>27</v>
      </c>
      <c r="C48" s="6"/>
      <c r="D48" s="6"/>
      <c r="E48" s="6"/>
      <c r="G48" s="6">
        <v>27</v>
      </c>
      <c r="H48" s="6"/>
      <c r="I48" s="6"/>
      <c r="J48" s="6"/>
      <c r="K48" s="6"/>
      <c r="L48" s="8"/>
      <c r="M48" s="8"/>
      <c r="N48" s="8"/>
    </row>
    <row r="49" spans="1:14" x14ac:dyDescent="0.25">
      <c r="A49" s="8"/>
      <c r="B49" s="6">
        <v>28</v>
      </c>
      <c r="C49" s="6"/>
      <c r="D49" s="6"/>
      <c r="E49" s="6"/>
      <c r="G49" s="6">
        <v>28</v>
      </c>
      <c r="H49" s="6"/>
      <c r="I49" s="6"/>
      <c r="J49" s="6"/>
      <c r="K49" s="6"/>
      <c r="L49" s="8"/>
      <c r="M49" s="8"/>
      <c r="N49" s="8"/>
    </row>
    <row r="50" spans="1:14" x14ac:dyDescent="0.25">
      <c r="A50" s="8"/>
      <c r="B50" s="6">
        <v>29</v>
      </c>
      <c r="C50" s="6"/>
      <c r="D50" s="6"/>
      <c r="E50" s="6"/>
      <c r="G50" s="6">
        <v>29</v>
      </c>
      <c r="H50" s="6"/>
      <c r="I50" s="6"/>
      <c r="J50" s="6"/>
      <c r="K50" s="6"/>
      <c r="L50" s="8"/>
      <c r="M50" s="8"/>
      <c r="N50" s="8"/>
    </row>
    <row r="51" spans="1:14" x14ac:dyDescent="0.25">
      <c r="A51" s="8"/>
      <c r="B51" s="6">
        <v>30</v>
      </c>
      <c r="C51" s="6"/>
      <c r="D51" s="6"/>
      <c r="E51" s="6"/>
      <c r="G51" s="6">
        <v>30</v>
      </c>
      <c r="H51" s="6"/>
      <c r="I51" s="6"/>
      <c r="J51" s="6"/>
      <c r="K51" s="6"/>
      <c r="L51" s="8"/>
      <c r="M51" s="8"/>
      <c r="N51" s="8"/>
    </row>
    <row r="52" spans="1:14" x14ac:dyDescent="0.25">
      <c r="A52" s="8"/>
      <c r="B52" s="6">
        <v>31</v>
      </c>
      <c r="C52" s="6"/>
      <c r="D52" s="6"/>
      <c r="E52" s="6"/>
      <c r="G52" s="6">
        <v>31</v>
      </c>
      <c r="H52" s="6"/>
      <c r="I52" s="6"/>
      <c r="J52" s="6"/>
      <c r="K52" s="6"/>
      <c r="L52" s="8"/>
      <c r="M52" s="8"/>
      <c r="N52" s="8"/>
    </row>
    <row r="53" spans="1:14" x14ac:dyDescent="0.25">
      <c r="A53" s="8"/>
      <c r="B53" s="6">
        <v>32</v>
      </c>
      <c r="C53" s="6"/>
      <c r="D53" s="6"/>
      <c r="E53" s="6"/>
      <c r="G53" s="6">
        <v>32</v>
      </c>
      <c r="H53" s="6"/>
      <c r="I53" s="6"/>
      <c r="J53" s="6"/>
      <c r="K53" s="6"/>
      <c r="L53" s="8"/>
      <c r="M53" s="8"/>
      <c r="N53" s="8"/>
    </row>
    <row r="54" spans="1:14" x14ac:dyDescent="0.25">
      <c r="A54" s="8"/>
      <c r="B54" s="6">
        <v>33</v>
      </c>
      <c r="C54" s="6"/>
      <c r="D54" s="6"/>
      <c r="E54" s="6"/>
      <c r="G54" s="6">
        <v>33</v>
      </c>
      <c r="H54" s="6"/>
      <c r="I54" s="6"/>
      <c r="J54" s="6"/>
      <c r="K54" s="6"/>
      <c r="L54" s="8"/>
      <c r="M54" s="8"/>
      <c r="N54" s="8"/>
    </row>
    <row r="55" spans="1:14" x14ac:dyDescent="0.25">
      <c r="A55" s="8"/>
      <c r="B55" s="6">
        <v>34</v>
      </c>
      <c r="C55" s="6"/>
      <c r="D55" s="6"/>
      <c r="E55" s="6"/>
      <c r="G55" s="6">
        <v>34</v>
      </c>
      <c r="H55" s="6"/>
      <c r="I55" s="6"/>
      <c r="J55" s="6"/>
      <c r="K55" s="6"/>
      <c r="L55" s="8"/>
      <c r="M55" s="8"/>
      <c r="N55" s="8"/>
    </row>
    <row r="56" spans="1:14" x14ac:dyDescent="0.25">
      <c r="A56" s="8"/>
      <c r="B56" s="6">
        <v>35</v>
      </c>
      <c r="C56" s="6"/>
      <c r="D56" s="6"/>
      <c r="E56" s="6"/>
      <c r="G56" s="6">
        <v>35</v>
      </c>
      <c r="H56" s="6"/>
      <c r="I56" s="6"/>
      <c r="J56" s="6"/>
      <c r="K56" s="6"/>
      <c r="L56" s="8"/>
      <c r="M56" s="8"/>
      <c r="N56" s="8"/>
    </row>
    <row r="57" spans="1:14" x14ac:dyDescent="0.25">
      <c r="A57" s="8"/>
      <c r="B57" s="6">
        <v>36</v>
      </c>
      <c r="C57" s="6"/>
      <c r="D57" s="6"/>
      <c r="E57" s="6"/>
      <c r="G57" s="6">
        <v>36</v>
      </c>
      <c r="H57" s="6"/>
      <c r="I57" s="6"/>
      <c r="J57" s="6"/>
      <c r="K57" s="6"/>
      <c r="L57" s="8"/>
      <c r="M57" s="8"/>
      <c r="N57" s="8"/>
    </row>
    <row r="58" spans="1:14" x14ac:dyDescent="0.25">
      <c r="A58" s="8"/>
      <c r="B58" s="6">
        <v>37</v>
      </c>
      <c r="C58" s="6"/>
      <c r="D58" s="6"/>
      <c r="E58" s="6"/>
      <c r="G58" s="6">
        <v>37</v>
      </c>
      <c r="H58" s="6"/>
      <c r="I58" s="6"/>
      <c r="J58" s="6"/>
      <c r="K58" s="6"/>
      <c r="L58" s="8"/>
      <c r="M58" s="8"/>
      <c r="N58" s="8"/>
    </row>
    <row r="59" spans="1:14" x14ac:dyDescent="0.25">
      <c r="A59" s="8"/>
      <c r="B59" s="6">
        <v>38</v>
      </c>
      <c r="C59" s="6"/>
      <c r="D59" s="6"/>
      <c r="E59" s="6"/>
      <c r="G59" s="6">
        <v>38</v>
      </c>
      <c r="H59" s="6"/>
      <c r="I59" s="6"/>
      <c r="J59" s="6"/>
      <c r="K59" s="6"/>
      <c r="L59" s="8"/>
      <c r="M59" s="8"/>
      <c r="N59" s="8"/>
    </row>
    <row r="60" spans="1:14" x14ac:dyDescent="0.25">
      <c r="A60" s="8"/>
      <c r="B60" s="8"/>
      <c r="C60" s="77"/>
      <c r="D60" s="8"/>
      <c r="E60" s="8"/>
      <c r="G60" s="8"/>
      <c r="H60" s="8"/>
      <c r="I60" s="8"/>
      <c r="J60" s="8"/>
      <c r="K60" s="8"/>
      <c r="L60" s="8"/>
      <c r="M60" s="8"/>
      <c r="N60" s="8"/>
    </row>
  </sheetData>
  <mergeCells count="2">
    <mergeCell ref="F3:G3"/>
    <mergeCell ref="L21:M21"/>
  </mergeCells>
  <hyperlinks>
    <hyperlink ref="F22" location="GeneralInfo!A1" display="View" xr:uid="{A6287EAF-38D3-4A2C-958E-A671ED354CA7}"/>
    <hyperlink ref="M20" location="GeneralInfo!A1" display="View" xr:uid="{26247309-FEB1-4393-BFE5-E4F05EB9FEE2}"/>
  </hyperlinks>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xr:uid="{1B2F393F-8344-40E0-9664-6C742EA1D118}">
          <x14:formula1>
            <xm:f>'Read Me'!$F$5:$F$24</xm:f>
          </x14:formula1>
          <xm:sqref>J22:J59</xm:sqref>
        </x14:dataValidation>
      </x14:dataValidations>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2AC9A-DA92-4350-A9AD-B36BDDBADDC4}">
  <dimension ref="A1"/>
  <sheetViews>
    <sheetView workbookViewId="0"/>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A81847-B4D7-4705-A566-CEB9CC3E3E31}">
  <dimension ref="A1"/>
  <sheetViews>
    <sheetView workbookViewId="0">
      <pane ySplit="1" topLeftCell="A5" activePane="bottomLeft" state="frozen"/>
      <selection pane="bottomLeft"/>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243298-EA9A-4E31-A35D-94E36CE93071}">
  <dimension ref="A1"/>
  <sheetViews>
    <sheetView zoomScale="85" zoomScaleNormal="85" workbookViewId="0">
      <pane ySplit="1" topLeftCell="A2" activePane="bottomLeft" state="frozen"/>
      <selection pane="bottomLeft" activeCell="P118" sqref="P118"/>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E1E4A0-C962-4557-B3B6-4231E84ABD80}">
  <dimension ref="A1"/>
  <sheetViews>
    <sheetView workbookViewId="0">
      <pane ySplit="1" topLeftCell="A2" activePane="bottomLeft" state="frozen"/>
      <selection pane="bottomLeft" activeCell="C3" sqref="C3"/>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C792C9-DD27-4D12-8328-292E89A9F01F}">
  <dimension ref="A1:B166"/>
  <sheetViews>
    <sheetView workbookViewId="0">
      <pane ySplit="1" topLeftCell="A137" activePane="bottomLeft" state="frozen"/>
      <selection pane="bottomLeft" activeCell="Q164" sqref="Q164"/>
    </sheetView>
  </sheetViews>
  <sheetFormatPr defaultRowHeight="13.2" x14ac:dyDescent="0.25"/>
  <sheetData>
    <row r="1" spans="1:1" x14ac:dyDescent="0.25">
      <c r="A1" s="1" t="str">
        <f ca="1">HYPERLINK("#"&amp;CELL("address",INDEX('Manual Test Log'!Q:Q,MATCH(MID(CELL("filename",A1),FIND(".xlsx]",CELL("filename",A1))+6,255),'Manual Test Log'!Q:Q,0),1)),"Back")</f>
        <v>Back</v>
      </c>
    </row>
    <row r="115" spans="2:2" x14ac:dyDescent="0.25">
      <c r="B115" t="s">
        <v>1550</v>
      </c>
    </row>
    <row r="166" spans="2:2" x14ac:dyDescent="0.25">
      <c r="B166" t="s">
        <v>1551</v>
      </c>
    </row>
  </sheetData>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73D87-6305-4049-B98F-8FB2B1161762}">
  <dimension ref="A1:B41"/>
  <sheetViews>
    <sheetView workbookViewId="0">
      <pane ySplit="1" topLeftCell="A47" activePane="bottomLeft" state="frozen"/>
      <selection pane="bottomLeft" activeCell="L41" sqref="L41"/>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1552</v>
      </c>
    </row>
    <row r="5" spans="1:2" x14ac:dyDescent="0.25">
      <c r="B5" t="s">
        <v>1553</v>
      </c>
    </row>
    <row r="38" spans="2:2" x14ac:dyDescent="0.25">
      <c r="B38" t="s">
        <v>1554</v>
      </c>
    </row>
    <row r="41" spans="2:2" x14ac:dyDescent="0.25">
      <c r="B41" t="s">
        <v>1555</v>
      </c>
    </row>
  </sheetData>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19B5CA-7423-4DEC-B044-3FC44EB6464E}">
  <dimension ref="A1:B122"/>
  <sheetViews>
    <sheetView workbookViewId="0"/>
  </sheetViews>
  <sheetFormatPr defaultRowHeight="13.2" x14ac:dyDescent="0.25"/>
  <sheetData>
    <row r="1" spans="1:2" x14ac:dyDescent="0.25">
      <c r="A1" s="1" t="str">
        <f ca="1">HYPERLINK("#"&amp;CELL("address",INDEX('Manual Test Log'!Q:Q,MATCH(MID(CELL("filename",A1),FIND(".xlsx]",CELL("filename",A1))+6,255),'Manual Test Log'!Q:Q,0),1)),"Back")</f>
        <v>Back</v>
      </c>
    </row>
    <row r="5" spans="1:2" x14ac:dyDescent="0.25">
      <c r="B5" t="s">
        <v>1556</v>
      </c>
    </row>
    <row r="73" spans="2:2" x14ac:dyDescent="0.25">
      <c r="B73" t="s">
        <v>1557</v>
      </c>
    </row>
    <row r="122" spans="2:2" x14ac:dyDescent="0.25">
      <c r="B122" t="s">
        <v>1558</v>
      </c>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C8A2DC-6549-4065-8CCE-4626AAD06DEF}">
  <dimension ref="A1"/>
  <sheetViews>
    <sheetView topLeftCell="A85" workbookViewId="0">
      <selection activeCell="B96" sqref="B96"/>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E99C33-1937-4611-A26D-CFE3318F182D}">
  <dimension ref="A1"/>
  <sheetViews>
    <sheetView topLeftCell="A133" workbookViewId="0">
      <selection activeCell="C152" sqref="C152"/>
    </sheetView>
  </sheetViews>
  <sheetFormatPr defaultRowHeight="13.2" x14ac:dyDescent="0.25"/>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32770D-7E19-46E8-AB50-03DE4C612C92}">
  <dimension ref="A1"/>
  <sheetViews>
    <sheetView topLeftCell="A232" workbookViewId="0">
      <selection activeCell="B251" sqref="B251"/>
    </sheetView>
  </sheetViews>
  <sheetFormatPr defaultRowHeight="13.2"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7496CF-4CF2-408D-8A0E-6F88D9184A78}">
  <sheetPr>
    <tabColor theme="5" tint="0.39997558519241921"/>
  </sheetPr>
  <dimension ref="A1:BH174"/>
  <sheetViews>
    <sheetView zoomScaleNormal="100" workbookViewId="0">
      <pane xSplit="8" ySplit="17" topLeftCell="M31" activePane="bottomRight" state="frozen"/>
      <selection pane="topRight" activeCell="I1" sqref="I1"/>
      <selection pane="bottomLeft" activeCell="A18" sqref="A18"/>
      <selection pane="bottomRight" activeCell="C37" sqref="C37"/>
    </sheetView>
  </sheetViews>
  <sheetFormatPr defaultColWidth="0" defaultRowHeight="13.2" zeroHeight="1" x14ac:dyDescent="0.25"/>
  <cols>
    <col min="1" max="1" width="3.5546875" customWidth="1"/>
    <col min="2" max="2" width="9.33203125" style="47" customWidth="1"/>
    <col min="3" max="3" width="14.33203125" style="47" customWidth="1"/>
    <col min="4" max="4" width="19.88671875" style="47" customWidth="1"/>
    <col min="5" max="5" width="23" style="47" customWidth="1"/>
    <col min="6" max="6" width="14.33203125" style="47" bestFit="1" customWidth="1"/>
    <col min="7" max="7" width="11.109375" style="47" customWidth="1"/>
    <col min="8" max="8" width="16.33203125" style="47" customWidth="1"/>
    <col min="9" max="9" width="1.5546875" customWidth="1"/>
    <col min="10" max="59" width="7.33203125" customWidth="1"/>
    <col min="60" max="60" width="3.44140625" customWidth="1"/>
    <col min="61" max="63" width="9.109375" hidden="1" customWidth="1"/>
    <col min="64" max="16384" width="9.109375" hidden="1"/>
  </cols>
  <sheetData>
    <row r="1" spans="1:60" ht="13.8" thickBot="1" x14ac:dyDescent="0.3">
      <c r="A1" s="10"/>
      <c r="B1" s="11"/>
      <c r="C1" s="11"/>
      <c r="D1" s="11"/>
      <c r="E1" s="11"/>
      <c r="F1" s="11"/>
      <c r="G1" s="11"/>
      <c r="H1" s="11"/>
      <c r="I1" s="10"/>
      <c r="J1" s="10"/>
      <c r="K1" s="10"/>
      <c r="L1" s="10"/>
      <c r="M1" s="10"/>
      <c r="N1" s="10"/>
      <c r="O1" s="10"/>
      <c r="P1" s="10"/>
      <c r="Q1" s="10"/>
      <c r="R1" s="10"/>
      <c r="S1" s="10"/>
      <c r="T1" s="10"/>
      <c r="U1" s="10"/>
      <c r="V1" s="10"/>
      <c r="W1" s="10"/>
      <c r="X1" s="10"/>
      <c r="Y1" s="10"/>
      <c r="Z1" s="10"/>
      <c r="AA1" s="10"/>
      <c r="AB1" s="10"/>
      <c r="AC1" s="10"/>
      <c r="AD1" s="10"/>
      <c r="AE1" s="10"/>
      <c r="AF1" s="10"/>
      <c r="AG1" s="10"/>
      <c r="AH1" s="10"/>
      <c r="AI1" s="10"/>
      <c r="AJ1" s="10"/>
      <c r="AK1" s="10"/>
      <c r="AL1" s="10"/>
      <c r="AM1" s="10"/>
      <c r="AN1" s="10"/>
      <c r="AO1" s="10"/>
      <c r="AP1" s="10"/>
      <c r="AQ1" s="10"/>
      <c r="AR1" s="10"/>
      <c r="AS1" s="10"/>
      <c r="AT1" s="10"/>
      <c r="AU1" s="10"/>
      <c r="AV1" s="10"/>
      <c r="AW1" s="10"/>
      <c r="AX1" s="10"/>
      <c r="AY1" s="10"/>
      <c r="AZ1" s="10"/>
      <c r="BA1" s="10"/>
      <c r="BB1" s="10"/>
      <c r="BC1" s="10"/>
      <c r="BD1" s="10"/>
      <c r="BE1" s="10"/>
      <c r="BF1" s="10"/>
      <c r="BG1" s="10"/>
      <c r="BH1" s="10"/>
    </row>
    <row r="2" spans="1:60" ht="13.8" thickBot="1" x14ac:dyDescent="0.3">
      <c r="A2" s="10"/>
      <c r="B2" s="17" t="s">
        <v>104</v>
      </c>
      <c r="C2" s="44"/>
      <c r="D2" s="44"/>
      <c r="E2" s="32" t="s">
        <v>105</v>
      </c>
      <c r="F2" s="44"/>
      <c r="G2" s="44"/>
      <c r="H2" s="45"/>
      <c r="I2" s="10"/>
      <c r="J2" s="10"/>
      <c r="K2" s="10"/>
      <c r="L2" s="10"/>
      <c r="M2" s="10"/>
      <c r="N2" s="10"/>
      <c r="O2" s="10"/>
      <c r="P2" s="10"/>
      <c r="Q2" s="10"/>
      <c r="R2" s="10"/>
      <c r="S2" s="10"/>
      <c r="T2" s="10"/>
      <c r="U2" s="10"/>
      <c r="V2" s="10"/>
      <c r="W2" s="10"/>
      <c r="X2" s="10"/>
      <c r="Y2" s="10"/>
      <c r="Z2" s="10"/>
      <c r="AA2" s="10"/>
      <c r="AB2" s="10"/>
      <c r="AC2" s="10"/>
      <c r="AD2" s="10"/>
      <c r="AE2" s="10"/>
      <c r="AF2" s="10"/>
      <c r="AG2" s="10"/>
      <c r="AH2" s="10"/>
      <c r="AI2" s="10"/>
      <c r="AJ2" s="10"/>
      <c r="AK2" s="10"/>
      <c r="AL2" s="10"/>
      <c r="AM2" s="10"/>
      <c r="AN2" s="10"/>
      <c r="AO2" s="10"/>
      <c r="AP2" s="10"/>
      <c r="AQ2" s="10"/>
      <c r="AR2" s="10"/>
      <c r="AS2" s="10"/>
      <c r="AT2" s="10"/>
      <c r="AU2" s="10"/>
      <c r="AV2" s="10"/>
      <c r="AW2" s="10"/>
      <c r="AX2" s="10"/>
      <c r="AY2" s="10"/>
      <c r="AZ2" s="10"/>
      <c r="BA2" s="10"/>
      <c r="BB2" s="10"/>
      <c r="BC2" s="10"/>
      <c r="BD2" s="10"/>
      <c r="BE2" s="10"/>
      <c r="BF2" s="10"/>
      <c r="BG2" s="10"/>
      <c r="BH2" s="10"/>
    </row>
    <row r="3" spans="1:60" x14ac:dyDescent="0.25">
      <c r="A3" s="10"/>
      <c r="B3" s="63" t="s">
        <v>106</v>
      </c>
      <c r="C3" s="54"/>
      <c r="D3" s="108" t="s">
        <v>107</v>
      </c>
      <c r="E3" s="11"/>
      <c r="F3" s="11"/>
      <c r="G3" s="11"/>
      <c r="H3" s="11"/>
      <c r="I3" s="10"/>
      <c r="J3" s="10"/>
      <c r="K3" s="10"/>
      <c r="L3" s="10"/>
      <c r="M3" s="10"/>
      <c r="N3" s="10"/>
      <c r="O3" s="10"/>
      <c r="P3" s="10"/>
      <c r="Q3" s="10"/>
      <c r="R3" s="10"/>
      <c r="S3" s="10"/>
      <c r="T3" s="10"/>
      <c r="U3" s="10"/>
      <c r="V3" s="10"/>
      <c r="W3" s="10"/>
      <c r="X3" s="10"/>
      <c r="Y3" s="10"/>
      <c r="Z3" s="10"/>
      <c r="AA3" s="10"/>
      <c r="AB3" s="10"/>
      <c r="AC3" s="10"/>
      <c r="AD3" s="10"/>
      <c r="AE3" s="10"/>
      <c r="AF3" s="10"/>
      <c r="AG3" s="10"/>
      <c r="AH3" s="10"/>
      <c r="AI3" s="10"/>
      <c r="AJ3" s="10"/>
      <c r="AK3" s="10"/>
      <c r="AL3" s="10"/>
      <c r="AM3" s="10"/>
      <c r="AN3" s="10"/>
      <c r="AO3" s="10"/>
      <c r="AP3" s="10"/>
      <c r="AQ3" s="10"/>
      <c r="AR3" s="10"/>
      <c r="AS3" s="10"/>
      <c r="AT3" s="10"/>
      <c r="AU3" s="10"/>
      <c r="AV3" s="10"/>
      <c r="AW3" s="10"/>
      <c r="AX3" s="10"/>
      <c r="AY3" s="10"/>
      <c r="AZ3" s="10"/>
      <c r="BA3" s="10"/>
      <c r="BB3" s="10"/>
      <c r="BC3" s="10"/>
      <c r="BD3" s="10"/>
      <c r="BE3" s="10"/>
      <c r="BF3" s="10"/>
      <c r="BG3" s="10"/>
      <c r="BH3" s="10"/>
    </row>
    <row r="4" spans="1:60" s="106" customFormat="1" x14ac:dyDescent="0.2">
      <c r="A4" s="109" t="s">
        <v>108</v>
      </c>
      <c r="B4" s="109" t="s">
        <v>108</v>
      </c>
      <c r="C4" s="50" t="s">
        <v>109</v>
      </c>
      <c r="D4" s="107">
        <f>COUNTIF($J4:$BH4,"&gt;0")</f>
        <v>11</v>
      </c>
      <c r="E4" s="109" t="s">
        <v>108</v>
      </c>
      <c r="F4" s="109" t="s">
        <v>108</v>
      </c>
      <c r="G4" s="109" t="s">
        <v>108</v>
      </c>
      <c r="H4" s="109" t="s">
        <v>108</v>
      </c>
      <c r="I4" s="109" t="s">
        <v>108</v>
      </c>
      <c r="J4" s="105">
        <f t="shared" ref="J4:S12" si="0">IF(OR(J$16="Sat",J$16="Sun"),"",COUNTIF(J$18:J$995,"*"&amp;$C4&amp;"*"))</f>
        <v>0</v>
      </c>
      <c r="K4" s="105" t="str">
        <f t="shared" si="0"/>
        <v/>
      </c>
      <c r="L4" s="105" t="str">
        <f t="shared" si="0"/>
        <v/>
      </c>
      <c r="M4" s="105">
        <f t="shared" si="0"/>
        <v>3</v>
      </c>
      <c r="N4" s="105">
        <f t="shared" si="0"/>
        <v>3</v>
      </c>
      <c r="O4" s="105">
        <f t="shared" si="0"/>
        <v>2</v>
      </c>
      <c r="P4" s="105">
        <f t="shared" si="0"/>
        <v>3</v>
      </c>
      <c r="Q4" s="105">
        <f t="shared" si="0"/>
        <v>2</v>
      </c>
      <c r="R4" s="105" t="str">
        <f t="shared" si="0"/>
        <v/>
      </c>
      <c r="S4" s="105" t="str">
        <f t="shared" si="0"/>
        <v/>
      </c>
      <c r="T4" s="105">
        <f t="shared" ref="T4:AC12" si="1">IF(OR(T$16="Sat",T$16="Sun"),"",COUNTIF(T$18:T$995,"*"&amp;$C4&amp;"*"))</f>
        <v>1</v>
      </c>
      <c r="U4" s="105">
        <f t="shared" si="1"/>
        <v>3</v>
      </c>
      <c r="V4" s="105">
        <f t="shared" si="1"/>
        <v>3</v>
      </c>
      <c r="W4" s="105">
        <f t="shared" si="1"/>
        <v>3</v>
      </c>
      <c r="X4" s="105">
        <f t="shared" si="1"/>
        <v>0</v>
      </c>
      <c r="Y4" s="105" t="str">
        <f t="shared" si="1"/>
        <v/>
      </c>
      <c r="Z4" s="105" t="str">
        <f t="shared" si="1"/>
        <v/>
      </c>
      <c r="AA4" s="105">
        <f t="shared" si="1"/>
        <v>1</v>
      </c>
      <c r="AB4" s="105">
        <f t="shared" si="1"/>
        <v>0</v>
      </c>
      <c r="AC4" s="105">
        <f t="shared" si="1"/>
        <v>0</v>
      </c>
      <c r="AD4" s="105">
        <f t="shared" ref="AD4:AM12" si="2">IF(OR(AD$16="Sat",AD$16="Sun"),"",COUNTIF(AD$18:AD$995,"*"&amp;$C4&amp;"*"))</f>
        <v>0</v>
      </c>
      <c r="AE4" s="105">
        <f t="shared" si="2"/>
        <v>1</v>
      </c>
      <c r="AF4" s="105" t="str">
        <f t="shared" si="2"/>
        <v/>
      </c>
      <c r="AG4" s="105" t="str">
        <f t="shared" si="2"/>
        <v/>
      </c>
      <c r="AH4" s="105">
        <f t="shared" si="2"/>
        <v>0</v>
      </c>
      <c r="AI4" s="105">
        <f t="shared" si="2"/>
        <v>0</v>
      </c>
      <c r="AJ4" s="105">
        <f t="shared" si="2"/>
        <v>0</v>
      </c>
      <c r="AK4" s="105">
        <f t="shared" si="2"/>
        <v>0</v>
      </c>
      <c r="AL4" s="105">
        <f t="shared" si="2"/>
        <v>0</v>
      </c>
      <c r="AM4" s="105" t="str">
        <f t="shared" si="2"/>
        <v/>
      </c>
      <c r="AN4" s="105" t="str">
        <f t="shared" ref="AN4:AW12" si="3">IF(OR(AN$16="Sat",AN$16="Sun"),"",COUNTIF(AN$18:AN$995,"*"&amp;$C4&amp;"*"))</f>
        <v/>
      </c>
      <c r="AO4" s="105">
        <f t="shared" si="3"/>
        <v>0</v>
      </c>
      <c r="AP4" s="105">
        <f t="shared" si="3"/>
        <v>0</v>
      </c>
      <c r="AQ4" s="105">
        <f t="shared" si="3"/>
        <v>0</v>
      </c>
      <c r="AR4" s="105">
        <f t="shared" si="3"/>
        <v>0</v>
      </c>
      <c r="AS4" s="105">
        <f t="shared" si="3"/>
        <v>0</v>
      </c>
      <c r="AT4" s="105" t="str">
        <f t="shared" si="3"/>
        <v/>
      </c>
      <c r="AU4" s="105" t="str">
        <f t="shared" si="3"/>
        <v/>
      </c>
      <c r="AV4" s="105">
        <f t="shared" si="3"/>
        <v>0</v>
      </c>
      <c r="AW4" s="105">
        <f t="shared" si="3"/>
        <v>0</v>
      </c>
      <c r="AX4" s="105">
        <f t="shared" ref="AX4:BG12" si="4">IF(OR(AX$16="Sat",AX$16="Sun"),"",COUNTIF(AX$18:AX$995,"*"&amp;$C4&amp;"*"))</f>
        <v>0</v>
      </c>
      <c r="AY4" s="105">
        <f t="shared" si="4"/>
        <v>0</v>
      </c>
      <c r="AZ4" s="105">
        <f t="shared" si="4"/>
        <v>0</v>
      </c>
      <c r="BA4" s="105" t="str">
        <f t="shared" si="4"/>
        <v/>
      </c>
      <c r="BB4" s="105" t="str">
        <f t="shared" si="4"/>
        <v/>
      </c>
      <c r="BC4" s="105">
        <f t="shared" si="4"/>
        <v>0</v>
      </c>
      <c r="BD4" s="105">
        <f t="shared" si="4"/>
        <v>0</v>
      </c>
      <c r="BE4" s="105">
        <f t="shared" si="4"/>
        <v>0</v>
      </c>
      <c r="BF4" s="105">
        <f t="shared" si="4"/>
        <v>0</v>
      </c>
      <c r="BG4" s="105">
        <f t="shared" si="4"/>
        <v>0</v>
      </c>
      <c r="BH4" s="10"/>
    </row>
    <row r="5" spans="1:60" s="106" customFormat="1" x14ac:dyDescent="0.2">
      <c r="A5" s="109" t="s">
        <v>108</v>
      </c>
      <c r="B5" s="109" t="s">
        <v>108</v>
      </c>
      <c r="C5" s="51" t="s">
        <v>110</v>
      </c>
      <c r="D5" s="107">
        <f t="shared" ref="D5:D12" si="5">COUNTIF($J5:$BH5,"&gt;0")</f>
        <v>9</v>
      </c>
      <c r="E5" s="109" t="s">
        <v>108</v>
      </c>
      <c r="F5" s="109" t="s">
        <v>108</v>
      </c>
      <c r="G5" s="109" t="s">
        <v>108</v>
      </c>
      <c r="H5" s="109" t="s">
        <v>108</v>
      </c>
      <c r="I5" s="109" t="s">
        <v>108</v>
      </c>
      <c r="J5" s="105">
        <f t="shared" si="0"/>
        <v>0</v>
      </c>
      <c r="K5" s="105" t="str">
        <f t="shared" si="0"/>
        <v/>
      </c>
      <c r="L5" s="105" t="str">
        <f t="shared" si="0"/>
        <v/>
      </c>
      <c r="M5" s="105">
        <f t="shared" si="0"/>
        <v>0</v>
      </c>
      <c r="N5" s="105">
        <f t="shared" si="0"/>
        <v>0</v>
      </c>
      <c r="O5" s="105">
        <f t="shared" si="0"/>
        <v>1</v>
      </c>
      <c r="P5" s="105">
        <f t="shared" si="0"/>
        <v>1</v>
      </c>
      <c r="Q5" s="105">
        <f t="shared" si="0"/>
        <v>4</v>
      </c>
      <c r="R5" s="105" t="str">
        <f t="shared" si="0"/>
        <v/>
      </c>
      <c r="S5" s="105" t="str">
        <f t="shared" si="0"/>
        <v/>
      </c>
      <c r="T5" s="105">
        <f t="shared" si="1"/>
        <v>3</v>
      </c>
      <c r="U5" s="105">
        <f t="shared" si="1"/>
        <v>3</v>
      </c>
      <c r="V5" s="105">
        <f t="shared" si="1"/>
        <v>1</v>
      </c>
      <c r="W5" s="105">
        <f t="shared" si="1"/>
        <v>2</v>
      </c>
      <c r="X5" s="105">
        <f t="shared" si="1"/>
        <v>2</v>
      </c>
      <c r="Y5" s="105" t="str">
        <f t="shared" si="1"/>
        <v/>
      </c>
      <c r="Z5" s="105" t="str">
        <f t="shared" si="1"/>
        <v/>
      </c>
      <c r="AA5" s="105">
        <f t="shared" si="1"/>
        <v>1</v>
      </c>
      <c r="AB5" s="105">
        <f t="shared" si="1"/>
        <v>0</v>
      </c>
      <c r="AC5" s="105">
        <f t="shared" si="1"/>
        <v>0</v>
      </c>
      <c r="AD5" s="105">
        <f t="shared" si="2"/>
        <v>0</v>
      </c>
      <c r="AE5" s="105">
        <f t="shared" si="2"/>
        <v>0</v>
      </c>
      <c r="AF5" s="105" t="str">
        <f t="shared" si="2"/>
        <v/>
      </c>
      <c r="AG5" s="105" t="str">
        <f t="shared" si="2"/>
        <v/>
      </c>
      <c r="AH5" s="105">
        <f t="shared" si="2"/>
        <v>0</v>
      </c>
      <c r="AI5" s="105">
        <f t="shared" si="2"/>
        <v>0</v>
      </c>
      <c r="AJ5" s="105">
        <f t="shared" si="2"/>
        <v>0</v>
      </c>
      <c r="AK5" s="105">
        <f t="shared" si="2"/>
        <v>0</v>
      </c>
      <c r="AL5" s="105">
        <f t="shared" si="2"/>
        <v>0</v>
      </c>
      <c r="AM5" s="105" t="str">
        <f t="shared" si="2"/>
        <v/>
      </c>
      <c r="AN5" s="105" t="str">
        <f t="shared" si="3"/>
        <v/>
      </c>
      <c r="AO5" s="105">
        <f t="shared" si="3"/>
        <v>0</v>
      </c>
      <c r="AP5" s="105">
        <f t="shared" si="3"/>
        <v>0</v>
      </c>
      <c r="AQ5" s="105">
        <f t="shared" si="3"/>
        <v>0</v>
      </c>
      <c r="AR5" s="105">
        <f t="shared" si="3"/>
        <v>0</v>
      </c>
      <c r="AS5" s="105">
        <f t="shared" si="3"/>
        <v>0</v>
      </c>
      <c r="AT5" s="105" t="str">
        <f t="shared" si="3"/>
        <v/>
      </c>
      <c r="AU5" s="105" t="str">
        <f t="shared" si="3"/>
        <v/>
      </c>
      <c r="AV5" s="105">
        <f t="shared" si="3"/>
        <v>0</v>
      </c>
      <c r="AW5" s="105">
        <f t="shared" si="3"/>
        <v>0</v>
      </c>
      <c r="AX5" s="105">
        <f t="shared" si="4"/>
        <v>0</v>
      </c>
      <c r="AY5" s="105">
        <f t="shared" si="4"/>
        <v>0</v>
      </c>
      <c r="AZ5" s="105">
        <f t="shared" si="4"/>
        <v>0</v>
      </c>
      <c r="BA5" s="105" t="str">
        <f t="shared" si="4"/>
        <v/>
      </c>
      <c r="BB5" s="105" t="str">
        <f t="shared" si="4"/>
        <v/>
      </c>
      <c r="BC5" s="105">
        <f t="shared" si="4"/>
        <v>0</v>
      </c>
      <c r="BD5" s="105">
        <f t="shared" si="4"/>
        <v>0</v>
      </c>
      <c r="BE5" s="105">
        <f t="shared" si="4"/>
        <v>0</v>
      </c>
      <c r="BF5" s="105">
        <f t="shared" si="4"/>
        <v>0</v>
      </c>
      <c r="BG5" s="105">
        <f t="shared" si="4"/>
        <v>0</v>
      </c>
      <c r="BH5" s="10"/>
    </row>
    <row r="6" spans="1:60" s="106" customFormat="1" x14ac:dyDescent="0.2">
      <c r="A6" s="109" t="s">
        <v>108</v>
      </c>
      <c r="B6" s="109" t="s">
        <v>108</v>
      </c>
      <c r="C6" s="58" t="s">
        <v>111</v>
      </c>
      <c r="D6" s="107">
        <f t="shared" si="5"/>
        <v>7</v>
      </c>
      <c r="E6" s="109" t="s">
        <v>108</v>
      </c>
      <c r="F6" s="109" t="s">
        <v>108</v>
      </c>
      <c r="G6" s="109" t="s">
        <v>108</v>
      </c>
      <c r="H6" s="109" t="s">
        <v>108</v>
      </c>
      <c r="I6" s="109" t="s">
        <v>108</v>
      </c>
      <c r="J6" s="105">
        <f t="shared" si="0"/>
        <v>0</v>
      </c>
      <c r="K6" s="105" t="str">
        <f t="shared" si="0"/>
        <v/>
      </c>
      <c r="L6" s="105" t="str">
        <f t="shared" si="0"/>
        <v/>
      </c>
      <c r="M6" s="105">
        <f t="shared" si="0"/>
        <v>0</v>
      </c>
      <c r="N6" s="105">
        <f t="shared" si="0"/>
        <v>0</v>
      </c>
      <c r="O6" s="105">
        <f t="shared" si="0"/>
        <v>0</v>
      </c>
      <c r="P6" s="105">
        <f t="shared" si="0"/>
        <v>0</v>
      </c>
      <c r="Q6" s="105">
        <f t="shared" si="0"/>
        <v>0</v>
      </c>
      <c r="R6" s="105" t="str">
        <f t="shared" si="0"/>
        <v/>
      </c>
      <c r="S6" s="105" t="str">
        <f t="shared" si="0"/>
        <v/>
      </c>
      <c r="T6" s="105">
        <f t="shared" si="1"/>
        <v>2</v>
      </c>
      <c r="U6" s="105">
        <f t="shared" si="1"/>
        <v>2</v>
      </c>
      <c r="V6" s="105">
        <f t="shared" si="1"/>
        <v>2</v>
      </c>
      <c r="W6" s="105">
        <f t="shared" si="1"/>
        <v>2</v>
      </c>
      <c r="X6" s="105">
        <f t="shared" si="1"/>
        <v>2</v>
      </c>
      <c r="Y6" s="105" t="str">
        <f t="shared" si="1"/>
        <v/>
      </c>
      <c r="Z6" s="105" t="str">
        <f t="shared" si="1"/>
        <v/>
      </c>
      <c r="AA6" s="105">
        <f t="shared" si="1"/>
        <v>1</v>
      </c>
      <c r="AB6" s="105">
        <f t="shared" si="1"/>
        <v>0</v>
      </c>
      <c r="AC6" s="105">
        <f t="shared" si="1"/>
        <v>0</v>
      </c>
      <c r="AD6" s="105">
        <f t="shared" si="2"/>
        <v>0</v>
      </c>
      <c r="AE6" s="105">
        <f t="shared" si="2"/>
        <v>1</v>
      </c>
      <c r="AF6" s="105" t="str">
        <f t="shared" si="2"/>
        <v/>
      </c>
      <c r="AG6" s="105" t="str">
        <f t="shared" si="2"/>
        <v/>
      </c>
      <c r="AH6" s="105">
        <f t="shared" si="2"/>
        <v>0</v>
      </c>
      <c r="AI6" s="105">
        <f t="shared" si="2"/>
        <v>0</v>
      </c>
      <c r="AJ6" s="105">
        <f t="shared" si="2"/>
        <v>0</v>
      </c>
      <c r="AK6" s="105">
        <f t="shared" si="2"/>
        <v>0</v>
      </c>
      <c r="AL6" s="105">
        <f t="shared" si="2"/>
        <v>0</v>
      </c>
      <c r="AM6" s="105" t="str">
        <f t="shared" si="2"/>
        <v/>
      </c>
      <c r="AN6" s="105" t="str">
        <f t="shared" si="3"/>
        <v/>
      </c>
      <c r="AO6" s="105">
        <f t="shared" si="3"/>
        <v>0</v>
      </c>
      <c r="AP6" s="105">
        <f t="shared" si="3"/>
        <v>0</v>
      </c>
      <c r="AQ6" s="105">
        <f t="shared" si="3"/>
        <v>0</v>
      </c>
      <c r="AR6" s="105">
        <f t="shared" si="3"/>
        <v>0</v>
      </c>
      <c r="AS6" s="105">
        <f t="shared" si="3"/>
        <v>0</v>
      </c>
      <c r="AT6" s="105" t="str">
        <f t="shared" si="3"/>
        <v/>
      </c>
      <c r="AU6" s="105" t="str">
        <f t="shared" si="3"/>
        <v/>
      </c>
      <c r="AV6" s="105">
        <f t="shared" si="3"/>
        <v>0</v>
      </c>
      <c r="AW6" s="105">
        <f t="shared" si="3"/>
        <v>0</v>
      </c>
      <c r="AX6" s="105">
        <f t="shared" si="4"/>
        <v>0</v>
      </c>
      <c r="AY6" s="105">
        <f t="shared" si="4"/>
        <v>0</v>
      </c>
      <c r="AZ6" s="105">
        <f t="shared" si="4"/>
        <v>0</v>
      </c>
      <c r="BA6" s="105" t="str">
        <f t="shared" si="4"/>
        <v/>
      </c>
      <c r="BB6" s="105" t="str">
        <f t="shared" si="4"/>
        <v/>
      </c>
      <c r="BC6" s="105">
        <f t="shared" si="4"/>
        <v>0</v>
      </c>
      <c r="BD6" s="105">
        <f t="shared" si="4"/>
        <v>0</v>
      </c>
      <c r="BE6" s="105">
        <f t="shared" si="4"/>
        <v>0</v>
      </c>
      <c r="BF6" s="105">
        <f t="shared" si="4"/>
        <v>0</v>
      </c>
      <c r="BG6" s="105">
        <f t="shared" si="4"/>
        <v>0</v>
      </c>
      <c r="BH6" s="10"/>
    </row>
    <row r="7" spans="1:60" s="106" customFormat="1" x14ac:dyDescent="0.2">
      <c r="A7" s="109" t="s">
        <v>108</v>
      </c>
      <c r="B7" s="109" t="s">
        <v>108</v>
      </c>
      <c r="C7" s="59" t="s">
        <v>103</v>
      </c>
      <c r="D7" s="107">
        <f t="shared" si="5"/>
        <v>0</v>
      </c>
      <c r="E7" s="109" t="s">
        <v>108</v>
      </c>
      <c r="F7" s="109" t="s">
        <v>108</v>
      </c>
      <c r="G7" s="109" t="s">
        <v>108</v>
      </c>
      <c r="H7" s="109" t="s">
        <v>108</v>
      </c>
      <c r="I7" s="109" t="s">
        <v>108</v>
      </c>
      <c r="J7" s="105">
        <f t="shared" si="0"/>
        <v>0</v>
      </c>
      <c r="K7" s="105" t="str">
        <f t="shared" si="0"/>
        <v/>
      </c>
      <c r="L7" s="105" t="str">
        <f t="shared" si="0"/>
        <v/>
      </c>
      <c r="M7" s="105">
        <f t="shared" si="0"/>
        <v>0</v>
      </c>
      <c r="N7" s="105">
        <f t="shared" si="0"/>
        <v>0</v>
      </c>
      <c r="O7" s="105">
        <f t="shared" si="0"/>
        <v>0</v>
      </c>
      <c r="P7" s="105">
        <f t="shared" si="0"/>
        <v>0</v>
      </c>
      <c r="Q7" s="105">
        <f t="shared" si="0"/>
        <v>0</v>
      </c>
      <c r="R7" s="105" t="str">
        <f t="shared" si="0"/>
        <v/>
      </c>
      <c r="S7" s="105" t="str">
        <f t="shared" si="0"/>
        <v/>
      </c>
      <c r="T7" s="105">
        <f t="shared" si="1"/>
        <v>0</v>
      </c>
      <c r="U7" s="105">
        <f t="shared" si="1"/>
        <v>0</v>
      </c>
      <c r="V7" s="105">
        <f t="shared" si="1"/>
        <v>0</v>
      </c>
      <c r="W7" s="105">
        <f t="shared" si="1"/>
        <v>0</v>
      </c>
      <c r="X7" s="105">
        <f t="shared" si="1"/>
        <v>0</v>
      </c>
      <c r="Y7" s="105" t="str">
        <f t="shared" si="1"/>
        <v/>
      </c>
      <c r="Z7" s="105" t="str">
        <f t="shared" si="1"/>
        <v/>
      </c>
      <c r="AA7" s="105">
        <f t="shared" si="1"/>
        <v>0</v>
      </c>
      <c r="AB7" s="105">
        <f t="shared" si="1"/>
        <v>0</v>
      </c>
      <c r="AC7" s="105">
        <f t="shared" si="1"/>
        <v>0</v>
      </c>
      <c r="AD7" s="105">
        <f t="shared" si="2"/>
        <v>0</v>
      </c>
      <c r="AE7" s="105">
        <f t="shared" si="2"/>
        <v>0</v>
      </c>
      <c r="AF7" s="105" t="str">
        <f t="shared" si="2"/>
        <v/>
      </c>
      <c r="AG7" s="105" t="str">
        <f t="shared" si="2"/>
        <v/>
      </c>
      <c r="AH7" s="105">
        <f t="shared" si="2"/>
        <v>0</v>
      </c>
      <c r="AI7" s="105">
        <f t="shared" si="2"/>
        <v>0</v>
      </c>
      <c r="AJ7" s="105">
        <f t="shared" si="2"/>
        <v>0</v>
      </c>
      <c r="AK7" s="105">
        <f t="shared" si="2"/>
        <v>0</v>
      </c>
      <c r="AL7" s="105">
        <f t="shared" si="2"/>
        <v>0</v>
      </c>
      <c r="AM7" s="105" t="str">
        <f t="shared" si="2"/>
        <v/>
      </c>
      <c r="AN7" s="105" t="str">
        <f t="shared" si="3"/>
        <v/>
      </c>
      <c r="AO7" s="105">
        <f t="shared" si="3"/>
        <v>0</v>
      </c>
      <c r="AP7" s="105">
        <f t="shared" si="3"/>
        <v>0</v>
      </c>
      <c r="AQ7" s="105">
        <f t="shared" si="3"/>
        <v>0</v>
      </c>
      <c r="AR7" s="105">
        <f t="shared" si="3"/>
        <v>0</v>
      </c>
      <c r="AS7" s="105">
        <f t="shared" si="3"/>
        <v>0</v>
      </c>
      <c r="AT7" s="105" t="str">
        <f t="shared" si="3"/>
        <v/>
      </c>
      <c r="AU7" s="105" t="str">
        <f t="shared" si="3"/>
        <v/>
      </c>
      <c r="AV7" s="105">
        <f t="shared" si="3"/>
        <v>0</v>
      </c>
      <c r="AW7" s="105">
        <f t="shared" si="3"/>
        <v>0</v>
      </c>
      <c r="AX7" s="105">
        <f t="shared" si="4"/>
        <v>0</v>
      </c>
      <c r="AY7" s="105">
        <f t="shared" si="4"/>
        <v>0</v>
      </c>
      <c r="AZ7" s="105">
        <f t="shared" si="4"/>
        <v>0</v>
      </c>
      <c r="BA7" s="105" t="str">
        <f t="shared" si="4"/>
        <v/>
      </c>
      <c r="BB7" s="105" t="str">
        <f t="shared" si="4"/>
        <v/>
      </c>
      <c r="BC7" s="105">
        <f t="shared" si="4"/>
        <v>0</v>
      </c>
      <c r="BD7" s="105">
        <f t="shared" si="4"/>
        <v>0</v>
      </c>
      <c r="BE7" s="105">
        <f t="shared" si="4"/>
        <v>0</v>
      </c>
      <c r="BF7" s="105">
        <f t="shared" si="4"/>
        <v>0</v>
      </c>
      <c r="BG7" s="105">
        <f t="shared" si="4"/>
        <v>0</v>
      </c>
      <c r="BH7" s="10"/>
    </row>
    <row r="8" spans="1:60" s="106" customFormat="1" x14ac:dyDescent="0.2">
      <c r="A8" s="109" t="s">
        <v>108</v>
      </c>
      <c r="B8" s="109" t="s">
        <v>108</v>
      </c>
      <c r="C8" s="52" t="s">
        <v>103</v>
      </c>
      <c r="D8" s="107">
        <f t="shared" si="5"/>
        <v>0</v>
      </c>
      <c r="E8" s="109" t="s">
        <v>108</v>
      </c>
      <c r="F8" s="109" t="s">
        <v>108</v>
      </c>
      <c r="G8" s="109" t="s">
        <v>108</v>
      </c>
      <c r="H8" s="109" t="s">
        <v>108</v>
      </c>
      <c r="I8" s="109" t="s">
        <v>108</v>
      </c>
      <c r="J8" s="105">
        <f t="shared" si="0"/>
        <v>0</v>
      </c>
      <c r="K8" s="105" t="str">
        <f t="shared" si="0"/>
        <v/>
      </c>
      <c r="L8" s="105" t="str">
        <f t="shared" si="0"/>
        <v/>
      </c>
      <c r="M8" s="105">
        <f t="shared" si="0"/>
        <v>0</v>
      </c>
      <c r="N8" s="105">
        <f t="shared" si="0"/>
        <v>0</v>
      </c>
      <c r="O8" s="105">
        <f t="shared" si="0"/>
        <v>0</v>
      </c>
      <c r="P8" s="105">
        <f t="shared" si="0"/>
        <v>0</v>
      </c>
      <c r="Q8" s="105">
        <f t="shared" si="0"/>
        <v>0</v>
      </c>
      <c r="R8" s="105" t="str">
        <f t="shared" si="0"/>
        <v/>
      </c>
      <c r="S8" s="105" t="str">
        <f t="shared" si="0"/>
        <v/>
      </c>
      <c r="T8" s="105">
        <f t="shared" si="1"/>
        <v>0</v>
      </c>
      <c r="U8" s="105">
        <f t="shared" si="1"/>
        <v>0</v>
      </c>
      <c r="V8" s="105">
        <f t="shared" si="1"/>
        <v>0</v>
      </c>
      <c r="W8" s="105">
        <f t="shared" si="1"/>
        <v>0</v>
      </c>
      <c r="X8" s="105">
        <f t="shared" si="1"/>
        <v>0</v>
      </c>
      <c r="Y8" s="105" t="str">
        <f t="shared" si="1"/>
        <v/>
      </c>
      <c r="Z8" s="105" t="str">
        <f t="shared" si="1"/>
        <v/>
      </c>
      <c r="AA8" s="105">
        <f t="shared" si="1"/>
        <v>0</v>
      </c>
      <c r="AB8" s="105">
        <f t="shared" si="1"/>
        <v>0</v>
      </c>
      <c r="AC8" s="105">
        <f t="shared" si="1"/>
        <v>0</v>
      </c>
      <c r="AD8" s="105">
        <f t="shared" si="2"/>
        <v>0</v>
      </c>
      <c r="AE8" s="105">
        <f t="shared" si="2"/>
        <v>0</v>
      </c>
      <c r="AF8" s="105" t="str">
        <f t="shared" si="2"/>
        <v/>
      </c>
      <c r="AG8" s="105" t="str">
        <f t="shared" si="2"/>
        <v/>
      </c>
      <c r="AH8" s="105">
        <f t="shared" si="2"/>
        <v>0</v>
      </c>
      <c r="AI8" s="105">
        <f t="shared" si="2"/>
        <v>0</v>
      </c>
      <c r="AJ8" s="105">
        <f t="shared" si="2"/>
        <v>0</v>
      </c>
      <c r="AK8" s="105">
        <f t="shared" si="2"/>
        <v>0</v>
      </c>
      <c r="AL8" s="105">
        <f t="shared" si="2"/>
        <v>0</v>
      </c>
      <c r="AM8" s="105" t="str">
        <f t="shared" si="2"/>
        <v/>
      </c>
      <c r="AN8" s="105" t="str">
        <f t="shared" si="3"/>
        <v/>
      </c>
      <c r="AO8" s="105">
        <f t="shared" si="3"/>
        <v>0</v>
      </c>
      <c r="AP8" s="105">
        <f t="shared" si="3"/>
        <v>0</v>
      </c>
      <c r="AQ8" s="105">
        <f t="shared" si="3"/>
        <v>0</v>
      </c>
      <c r="AR8" s="105">
        <f t="shared" si="3"/>
        <v>0</v>
      </c>
      <c r="AS8" s="105">
        <f t="shared" si="3"/>
        <v>0</v>
      </c>
      <c r="AT8" s="105" t="str">
        <f t="shared" si="3"/>
        <v/>
      </c>
      <c r="AU8" s="105" t="str">
        <f t="shared" si="3"/>
        <v/>
      </c>
      <c r="AV8" s="105">
        <f t="shared" si="3"/>
        <v>0</v>
      </c>
      <c r="AW8" s="105">
        <f t="shared" si="3"/>
        <v>0</v>
      </c>
      <c r="AX8" s="105">
        <f t="shared" si="4"/>
        <v>0</v>
      </c>
      <c r="AY8" s="105">
        <f t="shared" si="4"/>
        <v>0</v>
      </c>
      <c r="AZ8" s="105">
        <f t="shared" si="4"/>
        <v>0</v>
      </c>
      <c r="BA8" s="105" t="str">
        <f t="shared" si="4"/>
        <v/>
      </c>
      <c r="BB8" s="105" t="str">
        <f t="shared" si="4"/>
        <v/>
      </c>
      <c r="BC8" s="105">
        <f t="shared" si="4"/>
        <v>0</v>
      </c>
      <c r="BD8" s="105">
        <f t="shared" si="4"/>
        <v>0</v>
      </c>
      <c r="BE8" s="105">
        <f t="shared" si="4"/>
        <v>0</v>
      </c>
      <c r="BF8" s="105">
        <f t="shared" si="4"/>
        <v>0</v>
      </c>
      <c r="BG8" s="105">
        <f t="shared" si="4"/>
        <v>0</v>
      </c>
      <c r="BH8" s="10"/>
    </row>
    <row r="9" spans="1:60" s="106" customFormat="1" x14ac:dyDescent="0.2">
      <c r="A9" s="109" t="s">
        <v>108</v>
      </c>
      <c r="B9" s="109" t="s">
        <v>108</v>
      </c>
      <c r="C9" s="100" t="s">
        <v>103</v>
      </c>
      <c r="D9" s="107">
        <f t="shared" si="5"/>
        <v>0</v>
      </c>
      <c r="E9" s="109" t="s">
        <v>108</v>
      </c>
      <c r="F9" s="109" t="s">
        <v>108</v>
      </c>
      <c r="G9" s="109" t="s">
        <v>108</v>
      </c>
      <c r="H9" s="109" t="s">
        <v>108</v>
      </c>
      <c r="I9" s="109" t="s">
        <v>108</v>
      </c>
      <c r="J9" s="105">
        <f t="shared" si="0"/>
        <v>0</v>
      </c>
      <c r="K9" s="105" t="str">
        <f t="shared" si="0"/>
        <v/>
      </c>
      <c r="L9" s="105" t="str">
        <f t="shared" si="0"/>
        <v/>
      </c>
      <c r="M9" s="105">
        <f t="shared" si="0"/>
        <v>0</v>
      </c>
      <c r="N9" s="105">
        <f t="shared" si="0"/>
        <v>0</v>
      </c>
      <c r="O9" s="105">
        <f t="shared" si="0"/>
        <v>0</v>
      </c>
      <c r="P9" s="105">
        <f t="shared" si="0"/>
        <v>0</v>
      </c>
      <c r="Q9" s="105">
        <f t="shared" si="0"/>
        <v>0</v>
      </c>
      <c r="R9" s="105" t="str">
        <f t="shared" si="0"/>
        <v/>
      </c>
      <c r="S9" s="105" t="str">
        <f t="shared" si="0"/>
        <v/>
      </c>
      <c r="T9" s="105">
        <f t="shared" si="1"/>
        <v>0</v>
      </c>
      <c r="U9" s="105">
        <f t="shared" si="1"/>
        <v>0</v>
      </c>
      <c r="V9" s="105">
        <f t="shared" si="1"/>
        <v>0</v>
      </c>
      <c r="W9" s="105">
        <f t="shared" si="1"/>
        <v>0</v>
      </c>
      <c r="X9" s="105">
        <f t="shared" si="1"/>
        <v>0</v>
      </c>
      <c r="Y9" s="105" t="str">
        <f t="shared" si="1"/>
        <v/>
      </c>
      <c r="Z9" s="105" t="str">
        <f t="shared" si="1"/>
        <v/>
      </c>
      <c r="AA9" s="105">
        <f t="shared" si="1"/>
        <v>0</v>
      </c>
      <c r="AB9" s="105">
        <f t="shared" si="1"/>
        <v>0</v>
      </c>
      <c r="AC9" s="105">
        <f t="shared" si="1"/>
        <v>0</v>
      </c>
      <c r="AD9" s="105">
        <f t="shared" si="2"/>
        <v>0</v>
      </c>
      <c r="AE9" s="105">
        <f t="shared" si="2"/>
        <v>0</v>
      </c>
      <c r="AF9" s="105" t="str">
        <f t="shared" si="2"/>
        <v/>
      </c>
      <c r="AG9" s="105" t="str">
        <f t="shared" si="2"/>
        <v/>
      </c>
      <c r="AH9" s="105">
        <f t="shared" si="2"/>
        <v>0</v>
      </c>
      <c r="AI9" s="105">
        <f t="shared" si="2"/>
        <v>0</v>
      </c>
      <c r="AJ9" s="105">
        <f t="shared" si="2"/>
        <v>0</v>
      </c>
      <c r="AK9" s="105">
        <f t="shared" si="2"/>
        <v>0</v>
      </c>
      <c r="AL9" s="105">
        <f t="shared" si="2"/>
        <v>0</v>
      </c>
      <c r="AM9" s="105" t="str">
        <f t="shared" si="2"/>
        <v/>
      </c>
      <c r="AN9" s="105" t="str">
        <f t="shared" si="3"/>
        <v/>
      </c>
      <c r="AO9" s="105">
        <f t="shared" si="3"/>
        <v>0</v>
      </c>
      <c r="AP9" s="105">
        <f t="shared" si="3"/>
        <v>0</v>
      </c>
      <c r="AQ9" s="105">
        <f t="shared" si="3"/>
        <v>0</v>
      </c>
      <c r="AR9" s="105">
        <f t="shared" si="3"/>
        <v>0</v>
      </c>
      <c r="AS9" s="105">
        <f t="shared" si="3"/>
        <v>0</v>
      </c>
      <c r="AT9" s="105" t="str">
        <f t="shared" si="3"/>
        <v/>
      </c>
      <c r="AU9" s="105" t="str">
        <f t="shared" si="3"/>
        <v/>
      </c>
      <c r="AV9" s="105">
        <f t="shared" si="3"/>
        <v>0</v>
      </c>
      <c r="AW9" s="105">
        <f t="shared" si="3"/>
        <v>0</v>
      </c>
      <c r="AX9" s="105">
        <f t="shared" si="4"/>
        <v>0</v>
      </c>
      <c r="AY9" s="105">
        <f t="shared" si="4"/>
        <v>0</v>
      </c>
      <c r="AZ9" s="105">
        <f t="shared" si="4"/>
        <v>0</v>
      </c>
      <c r="BA9" s="105" t="str">
        <f t="shared" si="4"/>
        <v/>
      </c>
      <c r="BB9" s="105" t="str">
        <f t="shared" si="4"/>
        <v/>
      </c>
      <c r="BC9" s="105">
        <f t="shared" si="4"/>
        <v>0</v>
      </c>
      <c r="BD9" s="105">
        <f t="shared" si="4"/>
        <v>0</v>
      </c>
      <c r="BE9" s="105">
        <f t="shared" si="4"/>
        <v>0</v>
      </c>
      <c r="BF9" s="105">
        <f t="shared" si="4"/>
        <v>0</v>
      </c>
      <c r="BG9" s="105">
        <f t="shared" si="4"/>
        <v>0</v>
      </c>
      <c r="BH9" s="10"/>
    </row>
    <row r="10" spans="1:60" s="106" customFormat="1" x14ac:dyDescent="0.2">
      <c r="A10" s="109" t="s">
        <v>108</v>
      </c>
      <c r="B10" s="109" t="s">
        <v>108</v>
      </c>
      <c r="C10" s="101" t="s">
        <v>103</v>
      </c>
      <c r="D10" s="107">
        <f t="shared" si="5"/>
        <v>0</v>
      </c>
      <c r="E10" s="109" t="s">
        <v>108</v>
      </c>
      <c r="F10" s="109" t="s">
        <v>108</v>
      </c>
      <c r="G10" s="109" t="s">
        <v>108</v>
      </c>
      <c r="H10" s="109" t="s">
        <v>108</v>
      </c>
      <c r="I10" s="109" t="s">
        <v>108</v>
      </c>
      <c r="J10" s="105">
        <f t="shared" si="0"/>
        <v>0</v>
      </c>
      <c r="K10" s="105" t="str">
        <f t="shared" si="0"/>
        <v/>
      </c>
      <c r="L10" s="105" t="str">
        <f t="shared" si="0"/>
        <v/>
      </c>
      <c r="M10" s="105">
        <f t="shared" si="0"/>
        <v>0</v>
      </c>
      <c r="N10" s="105">
        <f t="shared" si="0"/>
        <v>0</v>
      </c>
      <c r="O10" s="105">
        <f t="shared" si="0"/>
        <v>0</v>
      </c>
      <c r="P10" s="105">
        <f t="shared" si="0"/>
        <v>0</v>
      </c>
      <c r="Q10" s="105">
        <f t="shared" si="0"/>
        <v>0</v>
      </c>
      <c r="R10" s="105" t="str">
        <f t="shared" si="0"/>
        <v/>
      </c>
      <c r="S10" s="105" t="str">
        <f t="shared" si="0"/>
        <v/>
      </c>
      <c r="T10" s="105">
        <f t="shared" si="1"/>
        <v>0</v>
      </c>
      <c r="U10" s="105">
        <f t="shared" si="1"/>
        <v>0</v>
      </c>
      <c r="V10" s="105">
        <f t="shared" si="1"/>
        <v>0</v>
      </c>
      <c r="W10" s="105">
        <f t="shared" si="1"/>
        <v>0</v>
      </c>
      <c r="X10" s="105">
        <f t="shared" si="1"/>
        <v>0</v>
      </c>
      <c r="Y10" s="105" t="str">
        <f t="shared" si="1"/>
        <v/>
      </c>
      <c r="Z10" s="105" t="str">
        <f t="shared" si="1"/>
        <v/>
      </c>
      <c r="AA10" s="105">
        <f t="shared" si="1"/>
        <v>0</v>
      </c>
      <c r="AB10" s="105">
        <f t="shared" si="1"/>
        <v>0</v>
      </c>
      <c r="AC10" s="105">
        <f t="shared" si="1"/>
        <v>0</v>
      </c>
      <c r="AD10" s="105">
        <f t="shared" si="2"/>
        <v>0</v>
      </c>
      <c r="AE10" s="105">
        <f t="shared" si="2"/>
        <v>0</v>
      </c>
      <c r="AF10" s="105" t="str">
        <f t="shared" si="2"/>
        <v/>
      </c>
      <c r="AG10" s="105" t="str">
        <f t="shared" si="2"/>
        <v/>
      </c>
      <c r="AH10" s="105">
        <f t="shared" si="2"/>
        <v>0</v>
      </c>
      <c r="AI10" s="105">
        <f t="shared" si="2"/>
        <v>0</v>
      </c>
      <c r="AJ10" s="105">
        <f t="shared" si="2"/>
        <v>0</v>
      </c>
      <c r="AK10" s="105">
        <f t="shared" si="2"/>
        <v>0</v>
      </c>
      <c r="AL10" s="105">
        <f t="shared" si="2"/>
        <v>0</v>
      </c>
      <c r="AM10" s="105" t="str">
        <f t="shared" si="2"/>
        <v/>
      </c>
      <c r="AN10" s="105" t="str">
        <f t="shared" si="3"/>
        <v/>
      </c>
      <c r="AO10" s="105">
        <f t="shared" si="3"/>
        <v>0</v>
      </c>
      <c r="AP10" s="105">
        <f t="shared" si="3"/>
        <v>0</v>
      </c>
      <c r="AQ10" s="105">
        <f t="shared" si="3"/>
        <v>0</v>
      </c>
      <c r="AR10" s="105">
        <f t="shared" si="3"/>
        <v>0</v>
      </c>
      <c r="AS10" s="105">
        <f t="shared" si="3"/>
        <v>0</v>
      </c>
      <c r="AT10" s="105" t="str">
        <f t="shared" si="3"/>
        <v/>
      </c>
      <c r="AU10" s="105" t="str">
        <f t="shared" si="3"/>
        <v/>
      </c>
      <c r="AV10" s="105">
        <f t="shared" si="3"/>
        <v>0</v>
      </c>
      <c r="AW10" s="105">
        <f t="shared" si="3"/>
        <v>0</v>
      </c>
      <c r="AX10" s="105">
        <f t="shared" si="4"/>
        <v>0</v>
      </c>
      <c r="AY10" s="105">
        <f t="shared" si="4"/>
        <v>0</v>
      </c>
      <c r="AZ10" s="105">
        <f t="shared" si="4"/>
        <v>0</v>
      </c>
      <c r="BA10" s="105" t="str">
        <f t="shared" si="4"/>
        <v/>
      </c>
      <c r="BB10" s="105" t="str">
        <f t="shared" si="4"/>
        <v/>
      </c>
      <c r="BC10" s="105">
        <f t="shared" si="4"/>
        <v>0</v>
      </c>
      <c r="BD10" s="105">
        <f t="shared" si="4"/>
        <v>0</v>
      </c>
      <c r="BE10" s="105">
        <f t="shared" si="4"/>
        <v>0</v>
      </c>
      <c r="BF10" s="105">
        <f t="shared" si="4"/>
        <v>0</v>
      </c>
      <c r="BG10" s="105">
        <f t="shared" si="4"/>
        <v>0</v>
      </c>
      <c r="BH10" s="10"/>
    </row>
    <row r="11" spans="1:60" s="106" customFormat="1" x14ac:dyDescent="0.2">
      <c r="A11" s="109" t="s">
        <v>108</v>
      </c>
      <c r="B11" s="109" t="s">
        <v>108</v>
      </c>
      <c r="C11" s="103" t="s">
        <v>103</v>
      </c>
      <c r="D11" s="107">
        <f t="shared" si="5"/>
        <v>0</v>
      </c>
      <c r="E11" s="109" t="s">
        <v>108</v>
      </c>
      <c r="F11" s="109" t="s">
        <v>108</v>
      </c>
      <c r="G11" s="109" t="s">
        <v>108</v>
      </c>
      <c r="H11" s="109" t="s">
        <v>108</v>
      </c>
      <c r="I11" s="109" t="s">
        <v>108</v>
      </c>
      <c r="J11" s="105">
        <f t="shared" si="0"/>
        <v>0</v>
      </c>
      <c r="K11" s="105" t="str">
        <f t="shared" si="0"/>
        <v/>
      </c>
      <c r="L11" s="105" t="str">
        <f t="shared" si="0"/>
        <v/>
      </c>
      <c r="M11" s="105">
        <f t="shared" si="0"/>
        <v>0</v>
      </c>
      <c r="N11" s="105">
        <f t="shared" si="0"/>
        <v>0</v>
      </c>
      <c r="O11" s="105">
        <f t="shared" si="0"/>
        <v>0</v>
      </c>
      <c r="P11" s="105">
        <f t="shared" si="0"/>
        <v>0</v>
      </c>
      <c r="Q11" s="105">
        <f t="shared" si="0"/>
        <v>0</v>
      </c>
      <c r="R11" s="105" t="str">
        <f t="shared" si="0"/>
        <v/>
      </c>
      <c r="S11" s="105" t="str">
        <f t="shared" si="0"/>
        <v/>
      </c>
      <c r="T11" s="105">
        <f t="shared" si="1"/>
        <v>0</v>
      </c>
      <c r="U11" s="105">
        <f t="shared" si="1"/>
        <v>0</v>
      </c>
      <c r="V11" s="105">
        <f t="shared" si="1"/>
        <v>0</v>
      </c>
      <c r="W11" s="105">
        <f t="shared" si="1"/>
        <v>0</v>
      </c>
      <c r="X11" s="105">
        <f t="shared" si="1"/>
        <v>0</v>
      </c>
      <c r="Y11" s="105" t="str">
        <f t="shared" si="1"/>
        <v/>
      </c>
      <c r="Z11" s="105" t="str">
        <f t="shared" si="1"/>
        <v/>
      </c>
      <c r="AA11" s="105">
        <f t="shared" si="1"/>
        <v>0</v>
      </c>
      <c r="AB11" s="105">
        <f t="shared" si="1"/>
        <v>0</v>
      </c>
      <c r="AC11" s="105">
        <f t="shared" si="1"/>
        <v>0</v>
      </c>
      <c r="AD11" s="105">
        <f t="shared" si="2"/>
        <v>0</v>
      </c>
      <c r="AE11" s="105">
        <f t="shared" si="2"/>
        <v>0</v>
      </c>
      <c r="AF11" s="105" t="str">
        <f t="shared" si="2"/>
        <v/>
      </c>
      <c r="AG11" s="105" t="str">
        <f t="shared" si="2"/>
        <v/>
      </c>
      <c r="AH11" s="105">
        <f t="shared" si="2"/>
        <v>0</v>
      </c>
      <c r="AI11" s="105">
        <f t="shared" si="2"/>
        <v>0</v>
      </c>
      <c r="AJ11" s="105">
        <f t="shared" si="2"/>
        <v>0</v>
      </c>
      <c r="AK11" s="105">
        <f t="shared" si="2"/>
        <v>0</v>
      </c>
      <c r="AL11" s="105">
        <f t="shared" si="2"/>
        <v>0</v>
      </c>
      <c r="AM11" s="105" t="str">
        <f t="shared" si="2"/>
        <v/>
      </c>
      <c r="AN11" s="105" t="str">
        <f t="shared" si="3"/>
        <v/>
      </c>
      <c r="AO11" s="105">
        <f t="shared" si="3"/>
        <v>0</v>
      </c>
      <c r="AP11" s="105">
        <f t="shared" si="3"/>
        <v>0</v>
      </c>
      <c r="AQ11" s="105">
        <f t="shared" si="3"/>
        <v>0</v>
      </c>
      <c r="AR11" s="105">
        <f t="shared" si="3"/>
        <v>0</v>
      </c>
      <c r="AS11" s="105">
        <f t="shared" si="3"/>
        <v>0</v>
      </c>
      <c r="AT11" s="105" t="str">
        <f t="shared" si="3"/>
        <v/>
      </c>
      <c r="AU11" s="105" t="str">
        <f t="shared" si="3"/>
        <v/>
      </c>
      <c r="AV11" s="105">
        <f t="shared" si="3"/>
        <v>0</v>
      </c>
      <c r="AW11" s="105">
        <f t="shared" si="3"/>
        <v>0</v>
      </c>
      <c r="AX11" s="105">
        <f t="shared" si="4"/>
        <v>0</v>
      </c>
      <c r="AY11" s="105">
        <f t="shared" si="4"/>
        <v>0</v>
      </c>
      <c r="AZ11" s="105">
        <f t="shared" si="4"/>
        <v>0</v>
      </c>
      <c r="BA11" s="105" t="str">
        <f t="shared" si="4"/>
        <v/>
      </c>
      <c r="BB11" s="105" t="str">
        <f t="shared" si="4"/>
        <v/>
      </c>
      <c r="BC11" s="105">
        <f t="shared" si="4"/>
        <v>0</v>
      </c>
      <c r="BD11" s="105">
        <f t="shared" si="4"/>
        <v>0</v>
      </c>
      <c r="BE11" s="105">
        <f t="shared" si="4"/>
        <v>0</v>
      </c>
      <c r="BF11" s="105">
        <f t="shared" si="4"/>
        <v>0</v>
      </c>
      <c r="BG11" s="105">
        <f t="shared" si="4"/>
        <v>0</v>
      </c>
      <c r="BH11" s="10"/>
    </row>
    <row r="12" spans="1:60" s="106" customFormat="1" x14ac:dyDescent="0.2">
      <c r="A12" s="109" t="s">
        <v>108</v>
      </c>
      <c r="B12" s="109" t="s">
        <v>108</v>
      </c>
      <c r="C12" s="104" t="s">
        <v>103</v>
      </c>
      <c r="D12" s="107">
        <f t="shared" si="5"/>
        <v>0</v>
      </c>
      <c r="E12" s="109" t="s">
        <v>108</v>
      </c>
      <c r="F12" s="109" t="s">
        <v>108</v>
      </c>
      <c r="G12" s="109" t="s">
        <v>108</v>
      </c>
      <c r="H12" s="109" t="s">
        <v>108</v>
      </c>
      <c r="I12" s="109" t="s">
        <v>108</v>
      </c>
      <c r="J12" s="105">
        <f t="shared" si="0"/>
        <v>0</v>
      </c>
      <c r="K12" s="105" t="str">
        <f t="shared" si="0"/>
        <v/>
      </c>
      <c r="L12" s="105" t="str">
        <f t="shared" si="0"/>
        <v/>
      </c>
      <c r="M12" s="105">
        <f t="shared" si="0"/>
        <v>0</v>
      </c>
      <c r="N12" s="105">
        <f t="shared" si="0"/>
        <v>0</v>
      </c>
      <c r="O12" s="105">
        <f t="shared" si="0"/>
        <v>0</v>
      </c>
      <c r="P12" s="105">
        <f t="shared" si="0"/>
        <v>0</v>
      </c>
      <c r="Q12" s="105">
        <f t="shared" si="0"/>
        <v>0</v>
      </c>
      <c r="R12" s="105" t="str">
        <f t="shared" si="0"/>
        <v/>
      </c>
      <c r="S12" s="105" t="str">
        <f t="shared" si="0"/>
        <v/>
      </c>
      <c r="T12" s="105">
        <f t="shared" si="1"/>
        <v>0</v>
      </c>
      <c r="U12" s="105">
        <f t="shared" si="1"/>
        <v>0</v>
      </c>
      <c r="V12" s="105">
        <f t="shared" si="1"/>
        <v>0</v>
      </c>
      <c r="W12" s="105">
        <f t="shared" si="1"/>
        <v>0</v>
      </c>
      <c r="X12" s="105">
        <f t="shared" si="1"/>
        <v>0</v>
      </c>
      <c r="Y12" s="105" t="str">
        <f t="shared" si="1"/>
        <v/>
      </c>
      <c r="Z12" s="105" t="str">
        <f t="shared" si="1"/>
        <v/>
      </c>
      <c r="AA12" s="105">
        <f t="shared" si="1"/>
        <v>0</v>
      </c>
      <c r="AB12" s="105">
        <f t="shared" si="1"/>
        <v>0</v>
      </c>
      <c r="AC12" s="105">
        <f t="shared" si="1"/>
        <v>0</v>
      </c>
      <c r="AD12" s="105">
        <f t="shared" si="2"/>
        <v>0</v>
      </c>
      <c r="AE12" s="105">
        <f t="shared" si="2"/>
        <v>0</v>
      </c>
      <c r="AF12" s="105" t="str">
        <f t="shared" si="2"/>
        <v/>
      </c>
      <c r="AG12" s="105" t="str">
        <f t="shared" si="2"/>
        <v/>
      </c>
      <c r="AH12" s="105">
        <f t="shared" si="2"/>
        <v>0</v>
      </c>
      <c r="AI12" s="105">
        <f t="shared" si="2"/>
        <v>0</v>
      </c>
      <c r="AJ12" s="105">
        <f t="shared" si="2"/>
        <v>0</v>
      </c>
      <c r="AK12" s="105">
        <f t="shared" si="2"/>
        <v>0</v>
      </c>
      <c r="AL12" s="105">
        <f t="shared" si="2"/>
        <v>0</v>
      </c>
      <c r="AM12" s="105" t="str">
        <f t="shared" si="2"/>
        <v/>
      </c>
      <c r="AN12" s="105" t="str">
        <f t="shared" si="3"/>
        <v/>
      </c>
      <c r="AO12" s="105">
        <f t="shared" si="3"/>
        <v>0</v>
      </c>
      <c r="AP12" s="105">
        <f t="shared" si="3"/>
        <v>0</v>
      </c>
      <c r="AQ12" s="105">
        <f t="shared" si="3"/>
        <v>0</v>
      </c>
      <c r="AR12" s="105">
        <f t="shared" si="3"/>
        <v>0</v>
      </c>
      <c r="AS12" s="105">
        <f t="shared" si="3"/>
        <v>0</v>
      </c>
      <c r="AT12" s="105" t="str">
        <f t="shared" si="3"/>
        <v/>
      </c>
      <c r="AU12" s="105" t="str">
        <f t="shared" si="3"/>
        <v/>
      </c>
      <c r="AV12" s="105">
        <f t="shared" si="3"/>
        <v>0</v>
      </c>
      <c r="AW12" s="105">
        <f t="shared" si="3"/>
        <v>0</v>
      </c>
      <c r="AX12" s="105">
        <f t="shared" si="4"/>
        <v>0</v>
      </c>
      <c r="AY12" s="105">
        <f t="shared" si="4"/>
        <v>0</v>
      </c>
      <c r="AZ12" s="105">
        <f t="shared" si="4"/>
        <v>0</v>
      </c>
      <c r="BA12" s="105" t="str">
        <f t="shared" si="4"/>
        <v/>
      </c>
      <c r="BB12" s="105" t="str">
        <f t="shared" si="4"/>
        <v/>
      </c>
      <c r="BC12" s="105">
        <f t="shared" si="4"/>
        <v>0</v>
      </c>
      <c r="BD12" s="105">
        <f t="shared" si="4"/>
        <v>0</v>
      </c>
      <c r="BE12" s="105">
        <f t="shared" si="4"/>
        <v>0</v>
      </c>
      <c r="BF12" s="105">
        <f t="shared" si="4"/>
        <v>0</v>
      </c>
      <c r="BG12" s="105">
        <f t="shared" si="4"/>
        <v>0</v>
      </c>
      <c r="BH12" s="10"/>
    </row>
    <row r="13" spans="1:60" x14ac:dyDescent="0.25">
      <c r="A13" s="10"/>
      <c r="B13" s="63" t="s">
        <v>112</v>
      </c>
      <c r="C13" s="54"/>
      <c r="D13" s="60"/>
      <c r="E13" s="60"/>
      <c r="F13" s="60"/>
      <c r="G13" s="60"/>
      <c r="H13" s="10"/>
      <c r="I13" s="10"/>
      <c r="J13" s="10"/>
      <c r="K13" s="10"/>
      <c r="L13" s="10"/>
      <c r="M13" s="10"/>
      <c r="N13" s="10"/>
      <c r="O13" s="10"/>
      <c r="P13" s="10"/>
      <c r="Q13" s="10"/>
      <c r="R13" s="10"/>
      <c r="S13" s="10"/>
      <c r="T13" s="10"/>
      <c r="U13" s="10"/>
      <c r="V13" s="10"/>
      <c r="W13" s="10"/>
      <c r="X13" s="10"/>
      <c r="Y13" s="10"/>
      <c r="Z13" s="10"/>
      <c r="AA13" s="10"/>
      <c r="AB13" s="10"/>
      <c r="AC13" s="10"/>
      <c r="AD13" s="10"/>
      <c r="AE13" s="10"/>
      <c r="AF13" s="10"/>
      <c r="AG13" s="10"/>
      <c r="AH13" s="10"/>
      <c r="AI13" s="10"/>
      <c r="AJ13" s="10"/>
      <c r="AK13" s="10"/>
      <c r="AL13" s="10"/>
      <c r="AM13" s="10"/>
      <c r="AN13" s="10"/>
      <c r="AO13" s="10"/>
      <c r="AP13" s="10"/>
      <c r="AQ13" s="10"/>
      <c r="AR13" s="10"/>
      <c r="AS13" s="10"/>
      <c r="AT13" s="10"/>
      <c r="AU13" s="10"/>
      <c r="AV13" s="10"/>
      <c r="AW13" s="10"/>
      <c r="AX13" s="10"/>
      <c r="AY13" s="10"/>
      <c r="AZ13" s="10"/>
      <c r="BA13" s="10"/>
      <c r="BB13" s="10"/>
      <c r="BC13" s="10"/>
      <c r="BD13" s="10"/>
      <c r="BE13" s="10"/>
      <c r="BF13" s="10"/>
      <c r="BG13" s="10"/>
      <c r="BH13" s="10"/>
    </row>
    <row r="14" spans="1:60" ht="24.75" customHeight="1" x14ac:dyDescent="0.25">
      <c r="A14" s="10"/>
      <c r="B14" s="10"/>
      <c r="C14" s="61" t="s">
        <v>9</v>
      </c>
      <c r="D14" s="62" t="s">
        <v>14</v>
      </c>
      <c r="E14" s="62" t="s">
        <v>21</v>
      </c>
      <c r="F14" s="102" t="s">
        <v>26</v>
      </c>
      <c r="G14" s="73" t="s">
        <v>113</v>
      </c>
      <c r="H14" s="74" t="s">
        <v>36</v>
      </c>
      <c r="I14" s="10"/>
      <c r="J14" s="10"/>
      <c r="K14" s="10"/>
      <c r="L14" s="10"/>
      <c r="M14" s="10"/>
      <c r="N14" s="10"/>
      <c r="O14" s="10"/>
      <c r="P14" s="10"/>
      <c r="Q14" s="10"/>
      <c r="R14" s="10"/>
      <c r="S14" s="10"/>
      <c r="T14" s="10"/>
      <c r="U14" s="10"/>
      <c r="V14" s="10"/>
      <c r="W14" s="10"/>
      <c r="X14" s="10"/>
      <c r="Y14" s="10"/>
      <c r="Z14" s="10"/>
      <c r="AA14" s="10"/>
      <c r="AB14" s="10"/>
      <c r="AC14" s="10"/>
      <c r="AD14" s="10"/>
      <c r="AE14" s="10"/>
      <c r="AF14" s="10"/>
      <c r="AG14" s="10"/>
      <c r="AH14" s="10"/>
      <c r="AI14" s="10"/>
      <c r="AJ14" s="10"/>
      <c r="AK14" s="10"/>
      <c r="AL14" s="10"/>
      <c r="AM14" s="10"/>
      <c r="AN14" s="10"/>
      <c r="AO14" s="10"/>
      <c r="AP14" s="10"/>
      <c r="AQ14" s="10"/>
      <c r="AR14" s="10"/>
      <c r="AS14" s="10"/>
      <c r="AT14" s="10"/>
      <c r="AU14" s="10"/>
      <c r="AV14" s="10"/>
      <c r="AW14" s="10"/>
      <c r="AX14" s="10"/>
      <c r="AY14" s="10"/>
      <c r="AZ14" s="10"/>
      <c r="BA14" s="10"/>
      <c r="BB14" s="10"/>
      <c r="BC14" s="10"/>
      <c r="BD14" s="10"/>
      <c r="BE14" s="10"/>
      <c r="BF14" s="10"/>
      <c r="BG14" s="10"/>
      <c r="BH14" s="10"/>
    </row>
    <row r="15" spans="1:60" x14ac:dyDescent="0.25">
      <c r="A15" s="10"/>
      <c r="B15" s="10"/>
      <c r="C15" s="110" t="str">
        <f>COUNTIF(E$18:$F992,C$14)&amp;" ("&amp;ROUNDUP(COUNTIF($F$18:$F992,C$14)/COUNTA($F$18:$F992)*100,0)&amp;"%)"</f>
        <v>0 (0%)</v>
      </c>
      <c r="D15" s="110" t="str">
        <f>COUNTIF($F$18:F992,D$14)&amp;" ("&amp;ROUNDUP(COUNTIF($F$18:$F992,D$14)/COUNTA($F$18:$F992)*100,0)&amp;"%)"</f>
        <v>0 (0%)</v>
      </c>
      <c r="E15" s="110" t="str">
        <f>COUNTIF($F$18:H992,E$14)&amp;" ("&amp;ROUNDUP(COUNTIF($F$18:$F992,E$14)/COUNTA($F$18:$F992)*100,0)&amp;"%)"</f>
        <v>0 (0%)</v>
      </c>
      <c r="F15" s="110" t="str">
        <f>COUNTIF($F$18:I992,F$14)&amp;" ("&amp;ROUNDUP(COUNTIF($F$18:$F992,F$14)/COUNTA($F$18:$F992)*100,0)&amp;"%)"</f>
        <v>0 (0%)</v>
      </c>
      <c r="G15" s="110" t="str">
        <f>COUNTIF($F$18:J992,G$14)&amp;" ("&amp;ROUNDUP(COUNTIF($F$18:$F992,G$14)/COUNTA($F$18:$F992)*100,0)&amp;"%)"</f>
        <v>33 (100%)</v>
      </c>
      <c r="H15" s="110" t="str">
        <f>COUNTIF($F$18:K992,H$14)&amp;" ("&amp;ROUNDUP(COUNTIF($F$18:$F992,H$14)/COUNTA($F$18:$F992)*100,0)&amp;"%)"</f>
        <v>0 (0%)</v>
      </c>
      <c r="I15" s="10"/>
      <c r="J15" s="10"/>
      <c r="K15" s="10"/>
      <c r="L15" s="10"/>
      <c r="M15" s="10"/>
      <c r="N15" s="10"/>
      <c r="O15" s="10"/>
      <c r="P15" s="10"/>
      <c r="Q15" s="10"/>
      <c r="R15" s="10"/>
      <c r="S15" s="10"/>
      <c r="T15" s="10"/>
      <c r="U15" s="10"/>
      <c r="V15" s="10"/>
      <c r="W15" s="10"/>
      <c r="X15" s="10"/>
      <c r="Y15" s="10"/>
      <c r="Z15" s="10"/>
      <c r="AA15" s="10"/>
      <c r="AB15" s="10"/>
      <c r="AC15" s="10"/>
      <c r="AD15" s="10"/>
      <c r="AE15" s="10"/>
      <c r="AF15" s="10"/>
      <c r="AG15" s="10"/>
      <c r="AH15" s="10"/>
      <c r="AI15" s="10"/>
      <c r="AJ15" s="10"/>
      <c r="AK15" s="10"/>
      <c r="AL15" s="10"/>
      <c r="AM15" s="10"/>
      <c r="AN15" s="10"/>
      <c r="AO15" s="10"/>
      <c r="AP15" s="10"/>
      <c r="AQ15" s="10"/>
      <c r="AR15" s="10"/>
      <c r="AS15" s="10"/>
      <c r="AT15" s="10"/>
      <c r="AU15" s="10"/>
      <c r="AV15" s="10"/>
      <c r="AW15" s="10"/>
      <c r="AX15" s="10"/>
      <c r="AY15" s="10"/>
      <c r="AZ15" s="10"/>
      <c r="BA15" s="10"/>
      <c r="BB15" s="10"/>
      <c r="BC15" s="10"/>
      <c r="BD15" s="10"/>
      <c r="BE15" s="10"/>
      <c r="BF15" s="10"/>
      <c r="BG15" s="10"/>
      <c r="BH15" s="10"/>
    </row>
    <row r="16" spans="1:60" x14ac:dyDescent="0.25">
      <c r="A16" s="10"/>
      <c r="B16" s="11"/>
      <c r="C16" s="11"/>
      <c r="D16" s="11"/>
      <c r="E16" s="11"/>
      <c r="F16" s="11"/>
      <c r="G16" s="11"/>
      <c r="H16" s="11"/>
      <c r="I16" s="10"/>
      <c r="J16" s="49" t="str">
        <f>TEXT(WEEKDAY(J17),"ddd")</f>
        <v>Fri</v>
      </c>
      <c r="K16" s="49" t="str">
        <f t="shared" ref="K16:BG16" si="6">TEXT(WEEKDAY(K17),"ddd")</f>
        <v>Sat</v>
      </c>
      <c r="L16" s="49" t="str">
        <f t="shared" si="6"/>
        <v>Sun</v>
      </c>
      <c r="M16" s="49" t="str">
        <f t="shared" si="6"/>
        <v>Mon</v>
      </c>
      <c r="N16" s="49" t="str">
        <f t="shared" si="6"/>
        <v>Tue</v>
      </c>
      <c r="O16" s="49" t="str">
        <f t="shared" si="6"/>
        <v>Wed</v>
      </c>
      <c r="P16" s="49" t="str">
        <f t="shared" si="6"/>
        <v>Thu</v>
      </c>
      <c r="Q16" s="49" t="str">
        <f t="shared" si="6"/>
        <v>Fri</v>
      </c>
      <c r="R16" s="49" t="str">
        <f t="shared" si="6"/>
        <v>Sat</v>
      </c>
      <c r="S16" s="49" t="str">
        <f t="shared" si="6"/>
        <v>Sun</v>
      </c>
      <c r="T16" s="49" t="str">
        <f t="shared" si="6"/>
        <v>Mon</v>
      </c>
      <c r="U16" s="49" t="str">
        <f t="shared" si="6"/>
        <v>Tue</v>
      </c>
      <c r="V16" s="49" t="str">
        <f t="shared" si="6"/>
        <v>Wed</v>
      </c>
      <c r="W16" s="49" t="str">
        <f t="shared" si="6"/>
        <v>Thu</v>
      </c>
      <c r="X16" s="49" t="str">
        <f t="shared" si="6"/>
        <v>Fri</v>
      </c>
      <c r="Y16" s="49" t="str">
        <f t="shared" si="6"/>
        <v>Sat</v>
      </c>
      <c r="Z16" s="49" t="str">
        <f t="shared" si="6"/>
        <v>Sun</v>
      </c>
      <c r="AA16" s="49" t="str">
        <f t="shared" si="6"/>
        <v>Mon</v>
      </c>
      <c r="AB16" s="49" t="str">
        <f t="shared" si="6"/>
        <v>Tue</v>
      </c>
      <c r="AC16" s="49" t="str">
        <f t="shared" si="6"/>
        <v>Wed</v>
      </c>
      <c r="AD16" s="49" t="str">
        <f t="shared" si="6"/>
        <v>Thu</v>
      </c>
      <c r="AE16" s="49" t="str">
        <f t="shared" si="6"/>
        <v>Fri</v>
      </c>
      <c r="AF16" s="49" t="str">
        <f t="shared" si="6"/>
        <v>Sat</v>
      </c>
      <c r="AG16" s="49" t="str">
        <f t="shared" si="6"/>
        <v>Sun</v>
      </c>
      <c r="AH16" s="49" t="str">
        <f t="shared" si="6"/>
        <v>Mon</v>
      </c>
      <c r="AI16" s="49" t="str">
        <f t="shared" si="6"/>
        <v>Tue</v>
      </c>
      <c r="AJ16" s="49" t="str">
        <f t="shared" si="6"/>
        <v>Wed</v>
      </c>
      <c r="AK16" s="49" t="str">
        <f t="shared" si="6"/>
        <v>Thu</v>
      </c>
      <c r="AL16" s="49" t="str">
        <f t="shared" si="6"/>
        <v>Fri</v>
      </c>
      <c r="AM16" s="49" t="str">
        <f t="shared" si="6"/>
        <v>Sat</v>
      </c>
      <c r="AN16" s="49" t="str">
        <f t="shared" si="6"/>
        <v>Sun</v>
      </c>
      <c r="AO16" s="49" t="str">
        <f t="shared" si="6"/>
        <v>Mon</v>
      </c>
      <c r="AP16" s="49" t="str">
        <f t="shared" si="6"/>
        <v>Tue</v>
      </c>
      <c r="AQ16" s="49" t="str">
        <f t="shared" si="6"/>
        <v>Wed</v>
      </c>
      <c r="AR16" s="49" t="str">
        <f t="shared" si="6"/>
        <v>Thu</v>
      </c>
      <c r="AS16" s="49" t="str">
        <f t="shared" si="6"/>
        <v>Fri</v>
      </c>
      <c r="AT16" s="49" t="str">
        <f t="shared" si="6"/>
        <v>Sat</v>
      </c>
      <c r="AU16" s="49" t="str">
        <f t="shared" si="6"/>
        <v>Sun</v>
      </c>
      <c r="AV16" s="49" t="str">
        <f t="shared" si="6"/>
        <v>Mon</v>
      </c>
      <c r="AW16" s="49" t="str">
        <f t="shared" si="6"/>
        <v>Tue</v>
      </c>
      <c r="AX16" s="49" t="str">
        <f t="shared" si="6"/>
        <v>Wed</v>
      </c>
      <c r="AY16" s="49" t="str">
        <f t="shared" si="6"/>
        <v>Thu</v>
      </c>
      <c r="AZ16" s="49" t="str">
        <f t="shared" si="6"/>
        <v>Fri</v>
      </c>
      <c r="BA16" s="49" t="str">
        <f t="shared" si="6"/>
        <v>Sat</v>
      </c>
      <c r="BB16" s="49" t="str">
        <f t="shared" si="6"/>
        <v>Sun</v>
      </c>
      <c r="BC16" s="49" t="str">
        <f t="shared" si="6"/>
        <v>Mon</v>
      </c>
      <c r="BD16" s="49" t="str">
        <f t="shared" si="6"/>
        <v>Tue</v>
      </c>
      <c r="BE16" s="49" t="str">
        <f t="shared" si="6"/>
        <v>Wed</v>
      </c>
      <c r="BF16" s="49" t="str">
        <f t="shared" si="6"/>
        <v>Thu</v>
      </c>
      <c r="BG16" s="49" t="str">
        <f t="shared" si="6"/>
        <v>Fri</v>
      </c>
      <c r="BH16" s="10"/>
    </row>
    <row r="17" spans="1:60" x14ac:dyDescent="0.25">
      <c r="A17" s="10"/>
      <c r="B17" s="46" t="s">
        <v>114</v>
      </c>
      <c r="C17" s="46" t="s">
        <v>115</v>
      </c>
      <c r="D17" s="46" t="s">
        <v>116</v>
      </c>
      <c r="E17" s="46" t="s">
        <v>117</v>
      </c>
      <c r="F17" s="46" t="s">
        <v>2</v>
      </c>
      <c r="G17" s="46" t="s">
        <v>118</v>
      </c>
      <c r="H17" s="46" t="s">
        <v>55</v>
      </c>
      <c r="I17" s="41"/>
      <c r="J17" s="53">
        <v>45877</v>
      </c>
      <c r="K17" s="48">
        <f>J17+1</f>
        <v>45878</v>
      </c>
      <c r="L17" s="48">
        <f t="shared" ref="L17:AK17" si="7">K17+1</f>
        <v>45879</v>
      </c>
      <c r="M17" s="48">
        <f t="shared" si="7"/>
        <v>45880</v>
      </c>
      <c r="N17" s="48">
        <f t="shared" si="7"/>
        <v>45881</v>
      </c>
      <c r="O17" s="48">
        <f t="shared" si="7"/>
        <v>45882</v>
      </c>
      <c r="P17" s="48">
        <f t="shared" si="7"/>
        <v>45883</v>
      </c>
      <c r="Q17" s="48">
        <f t="shared" si="7"/>
        <v>45884</v>
      </c>
      <c r="R17" s="48">
        <f t="shared" si="7"/>
        <v>45885</v>
      </c>
      <c r="S17" s="48">
        <f t="shared" si="7"/>
        <v>45886</v>
      </c>
      <c r="T17" s="48">
        <f t="shared" si="7"/>
        <v>45887</v>
      </c>
      <c r="U17" s="48">
        <f t="shared" si="7"/>
        <v>45888</v>
      </c>
      <c r="V17" s="48">
        <f t="shared" si="7"/>
        <v>45889</v>
      </c>
      <c r="W17" s="48">
        <f t="shared" si="7"/>
        <v>45890</v>
      </c>
      <c r="X17" s="48">
        <f t="shared" si="7"/>
        <v>45891</v>
      </c>
      <c r="Y17" s="48">
        <f t="shared" si="7"/>
        <v>45892</v>
      </c>
      <c r="Z17" s="48">
        <f t="shared" si="7"/>
        <v>45893</v>
      </c>
      <c r="AA17" s="48">
        <f t="shared" si="7"/>
        <v>45894</v>
      </c>
      <c r="AB17" s="48">
        <f t="shared" si="7"/>
        <v>45895</v>
      </c>
      <c r="AC17" s="48">
        <f t="shared" si="7"/>
        <v>45896</v>
      </c>
      <c r="AD17" s="48">
        <f t="shared" si="7"/>
        <v>45897</v>
      </c>
      <c r="AE17" s="48">
        <f t="shared" si="7"/>
        <v>45898</v>
      </c>
      <c r="AF17" s="48">
        <f t="shared" si="7"/>
        <v>45899</v>
      </c>
      <c r="AG17" s="48">
        <f t="shared" si="7"/>
        <v>45900</v>
      </c>
      <c r="AH17" s="48">
        <f t="shared" si="7"/>
        <v>45901</v>
      </c>
      <c r="AI17" s="48">
        <f t="shared" si="7"/>
        <v>45902</v>
      </c>
      <c r="AJ17" s="48">
        <f t="shared" si="7"/>
        <v>45903</v>
      </c>
      <c r="AK17" s="48">
        <f t="shared" si="7"/>
        <v>45904</v>
      </c>
      <c r="AL17" s="48">
        <f t="shared" ref="AL17" si="8">AK17+1</f>
        <v>45905</v>
      </c>
      <c r="AM17" s="48">
        <f t="shared" ref="AM17" si="9">AL17+1</f>
        <v>45906</v>
      </c>
      <c r="AN17" s="48">
        <f t="shared" ref="AN17" si="10">AM17+1</f>
        <v>45907</v>
      </c>
      <c r="AO17" s="48">
        <f t="shared" ref="AO17" si="11">AN17+1</f>
        <v>45908</v>
      </c>
      <c r="AP17" s="48">
        <f t="shared" ref="AP17" si="12">AO17+1</f>
        <v>45909</v>
      </c>
      <c r="AQ17" s="48">
        <f t="shared" ref="AQ17" si="13">AP17+1</f>
        <v>45910</v>
      </c>
      <c r="AR17" s="48">
        <f t="shared" ref="AR17" si="14">AQ17+1</f>
        <v>45911</v>
      </c>
      <c r="AS17" s="48">
        <f t="shared" ref="AS17" si="15">AR17+1</f>
        <v>45912</v>
      </c>
      <c r="AT17" s="48">
        <f t="shared" ref="AT17" si="16">AS17+1</f>
        <v>45913</v>
      </c>
      <c r="AU17" s="48">
        <f t="shared" ref="AU17" si="17">AT17+1</f>
        <v>45914</v>
      </c>
      <c r="AV17" s="48">
        <f t="shared" ref="AV17" si="18">AU17+1</f>
        <v>45915</v>
      </c>
      <c r="AW17" s="48">
        <f t="shared" ref="AW17" si="19">AV17+1</f>
        <v>45916</v>
      </c>
      <c r="AX17" s="48">
        <f t="shared" ref="AX17" si="20">AW17+1</f>
        <v>45917</v>
      </c>
      <c r="AY17" s="48">
        <f t="shared" ref="AY17" si="21">AX17+1</f>
        <v>45918</v>
      </c>
      <c r="AZ17" s="48">
        <f t="shared" ref="AZ17" si="22">AY17+1</f>
        <v>45919</v>
      </c>
      <c r="BA17" s="48">
        <f t="shared" ref="BA17" si="23">AZ17+1</f>
        <v>45920</v>
      </c>
      <c r="BB17" s="48">
        <f t="shared" ref="BB17" si="24">BA17+1</f>
        <v>45921</v>
      </c>
      <c r="BC17" s="48">
        <f t="shared" ref="BC17" si="25">BB17+1</f>
        <v>45922</v>
      </c>
      <c r="BD17" s="48">
        <f t="shared" ref="BD17" si="26">BC17+1</f>
        <v>45923</v>
      </c>
      <c r="BE17" s="48">
        <f t="shared" ref="BE17" si="27">BD17+1</f>
        <v>45924</v>
      </c>
      <c r="BF17" s="48">
        <f t="shared" ref="BF17" si="28">BE17+1</f>
        <v>45925</v>
      </c>
      <c r="BG17" s="48">
        <f t="shared" ref="BG17" si="29">BF17+1</f>
        <v>45926</v>
      </c>
      <c r="BH17" s="10"/>
    </row>
    <row r="18" spans="1:60" ht="24.9" customHeight="1" x14ac:dyDescent="0.25">
      <c r="A18" s="10"/>
      <c r="B18" s="4" t="s">
        <v>119</v>
      </c>
      <c r="C18" s="214" t="s">
        <v>120</v>
      </c>
      <c r="D18" s="57" t="s">
        <v>121</v>
      </c>
      <c r="E18" s="57"/>
      <c r="F18" s="28" t="s">
        <v>30</v>
      </c>
      <c r="G18" s="50" t="s">
        <v>109</v>
      </c>
      <c r="H18" s="56"/>
      <c r="I18" s="41"/>
      <c r="J18" s="43"/>
      <c r="K18" s="43"/>
      <c r="L18" s="43"/>
      <c r="M18" s="50" t="s">
        <v>109</v>
      </c>
      <c r="N18" s="50" t="s">
        <v>109</v>
      </c>
      <c r="O18" s="42"/>
      <c r="P18" s="42"/>
      <c r="Q18" s="42"/>
      <c r="R18" s="42"/>
      <c r="S18" s="42"/>
      <c r="T18" s="42"/>
      <c r="U18" s="42"/>
      <c r="V18" s="42"/>
      <c r="W18" s="50" t="s">
        <v>109</v>
      </c>
      <c r="X18" s="42"/>
      <c r="Y18" s="42"/>
      <c r="Z18" s="42"/>
      <c r="AA18" s="42"/>
      <c r="AB18" s="42"/>
      <c r="AC18" s="42"/>
      <c r="AD18" s="42"/>
      <c r="AE18" s="42"/>
      <c r="AF18" s="42"/>
      <c r="AG18" s="42"/>
      <c r="AH18" s="42"/>
      <c r="AI18" s="42"/>
      <c r="AJ18" s="42"/>
      <c r="AK18" s="42"/>
      <c r="AL18" s="42"/>
      <c r="AM18" s="42"/>
      <c r="AN18" s="42"/>
      <c r="AO18" s="42"/>
      <c r="AP18" s="42"/>
      <c r="AQ18" s="42"/>
      <c r="AR18" s="42"/>
      <c r="AS18" s="42"/>
      <c r="AT18" s="42"/>
      <c r="AU18" s="42"/>
      <c r="AV18" s="42"/>
      <c r="AW18" s="42"/>
      <c r="AX18" s="42"/>
      <c r="AY18" s="42"/>
      <c r="AZ18" s="42"/>
      <c r="BA18" s="42"/>
      <c r="BB18" s="42"/>
      <c r="BC18" s="42"/>
      <c r="BD18" s="42"/>
      <c r="BE18" s="42"/>
      <c r="BF18" s="42"/>
      <c r="BG18" s="42"/>
      <c r="BH18" s="10"/>
    </row>
    <row r="19" spans="1:60" x14ac:dyDescent="0.25">
      <c r="A19" s="10"/>
      <c r="B19" s="4" t="s">
        <v>122</v>
      </c>
      <c r="C19" s="215"/>
      <c r="D19" s="57" t="s">
        <v>123</v>
      </c>
      <c r="E19" s="57"/>
      <c r="F19" s="28" t="s">
        <v>30</v>
      </c>
      <c r="G19" s="50" t="s">
        <v>109</v>
      </c>
      <c r="H19" s="56"/>
      <c r="I19" s="41"/>
      <c r="J19" s="43"/>
      <c r="K19" s="43"/>
      <c r="L19" s="43"/>
      <c r="M19" s="50" t="s">
        <v>109</v>
      </c>
      <c r="N19" s="50" t="s">
        <v>109</v>
      </c>
      <c r="O19" s="42"/>
      <c r="P19" s="42"/>
      <c r="Q19" s="42"/>
      <c r="R19" s="42"/>
      <c r="S19" s="42"/>
      <c r="T19" s="42"/>
      <c r="U19" s="42"/>
      <c r="V19" s="42"/>
      <c r="W19" s="50" t="s">
        <v>109</v>
      </c>
      <c r="X19" s="42"/>
      <c r="Y19" s="42"/>
      <c r="Z19" s="42"/>
      <c r="AA19" s="42"/>
      <c r="AB19" s="42"/>
      <c r="AC19" s="42"/>
      <c r="AD19" s="42"/>
      <c r="AE19" s="42"/>
      <c r="AF19" s="42"/>
      <c r="AG19" s="42"/>
      <c r="AH19" s="42"/>
      <c r="AI19" s="42"/>
      <c r="AJ19" s="42"/>
      <c r="AK19" s="42"/>
      <c r="AL19" s="42"/>
      <c r="AM19" s="42"/>
      <c r="AN19" s="42"/>
      <c r="AO19" s="42"/>
      <c r="AP19" s="42"/>
      <c r="AQ19" s="42"/>
      <c r="AR19" s="42"/>
      <c r="AS19" s="42"/>
      <c r="AT19" s="42"/>
      <c r="AU19" s="42"/>
      <c r="AV19" s="42"/>
      <c r="AW19" s="42"/>
      <c r="AX19" s="42"/>
      <c r="AY19" s="42"/>
      <c r="AZ19" s="42"/>
      <c r="BA19" s="42"/>
      <c r="BB19" s="42"/>
      <c r="BC19" s="42"/>
      <c r="BD19" s="42"/>
      <c r="BE19" s="42"/>
      <c r="BF19" s="42"/>
      <c r="BG19" s="42"/>
      <c r="BH19" s="10"/>
    </row>
    <row r="20" spans="1:60" x14ac:dyDescent="0.25">
      <c r="A20" s="10"/>
      <c r="B20" s="4" t="s">
        <v>124</v>
      </c>
      <c r="C20" s="217" t="s">
        <v>125</v>
      </c>
      <c r="D20" s="57" t="s">
        <v>126</v>
      </c>
      <c r="E20" s="57"/>
      <c r="F20" s="28" t="s">
        <v>30</v>
      </c>
      <c r="G20" s="50" t="s">
        <v>109</v>
      </c>
      <c r="H20" s="56"/>
      <c r="I20" s="41"/>
      <c r="J20" s="43"/>
      <c r="K20" s="43"/>
      <c r="L20" s="43"/>
      <c r="M20" s="43"/>
      <c r="N20" s="42"/>
      <c r="O20" s="50" t="s">
        <v>109</v>
      </c>
      <c r="P20" s="50" t="s">
        <v>109</v>
      </c>
      <c r="Q20" s="42"/>
      <c r="R20" s="42"/>
      <c r="S20" s="42"/>
      <c r="T20" s="42"/>
      <c r="U20" s="42"/>
      <c r="V20" s="42"/>
      <c r="W20" s="42"/>
      <c r="X20" s="42"/>
      <c r="Y20" s="42"/>
      <c r="Z20" s="42"/>
      <c r="AA20" s="42"/>
      <c r="AB20" s="42"/>
      <c r="AC20" s="42"/>
      <c r="AD20" s="42"/>
      <c r="AE20" s="42"/>
      <c r="AF20" s="42"/>
      <c r="AG20" s="42"/>
      <c r="AH20" s="42"/>
      <c r="AI20" s="42"/>
      <c r="AJ20" s="42"/>
      <c r="AK20" s="42"/>
      <c r="AL20" s="42"/>
      <c r="AM20" s="42"/>
      <c r="AN20" s="42"/>
      <c r="AO20" s="42"/>
      <c r="AP20" s="42"/>
      <c r="AQ20" s="42"/>
      <c r="AR20" s="42"/>
      <c r="AS20" s="42"/>
      <c r="AT20" s="42"/>
      <c r="AU20" s="42"/>
      <c r="AV20" s="42"/>
      <c r="AW20" s="42"/>
      <c r="AX20" s="42"/>
      <c r="AY20" s="42"/>
      <c r="AZ20" s="42"/>
      <c r="BA20" s="42"/>
      <c r="BB20" s="42"/>
      <c r="BC20" s="42"/>
      <c r="BD20" s="42"/>
      <c r="BE20" s="42"/>
      <c r="BF20" s="42"/>
      <c r="BG20" s="42"/>
      <c r="BH20" s="10"/>
    </row>
    <row r="21" spans="1:60" ht="39.6" x14ac:dyDescent="0.25">
      <c r="A21" s="10"/>
      <c r="B21" s="4"/>
      <c r="C21" s="218"/>
      <c r="D21" s="57" t="s">
        <v>127</v>
      </c>
      <c r="E21" s="57"/>
      <c r="F21" s="28" t="s">
        <v>33</v>
      </c>
      <c r="G21" s="50" t="s">
        <v>109</v>
      </c>
      <c r="H21" s="56" t="s">
        <v>128</v>
      </c>
      <c r="I21" s="41"/>
      <c r="J21" s="43"/>
      <c r="K21" s="43"/>
      <c r="L21" s="43"/>
      <c r="M21" s="43"/>
      <c r="N21" s="42"/>
      <c r="O21" s="42"/>
      <c r="P21" s="42"/>
      <c r="Q21" s="42"/>
      <c r="R21" s="42"/>
      <c r="S21" s="42"/>
      <c r="T21" s="42"/>
      <c r="U21" s="42"/>
      <c r="V21" s="42"/>
      <c r="W21" s="42"/>
      <c r="X21" s="42"/>
      <c r="Y21" s="42"/>
      <c r="Z21" s="42"/>
      <c r="AA21" s="42"/>
      <c r="AB21" s="42"/>
      <c r="AC21" s="42"/>
      <c r="AD21" s="42"/>
      <c r="AE21" s="42"/>
      <c r="AF21" s="42"/>
      <c r="AG21" s="42"/>
      <c r="AH21" s="42"/>
      <c r="AI21" s="42"/>
      <c r="AJ21" s="42"/>
      <c r="AK21" s="42"/>
      <c r="AL21" s="42"/>
      <c r="AM21" s="42"/>
      <c r="AN21" s="42"/>
      <c r="AO21" s="42"/>
      <c r="AP21" s="42"/>
      <c r="AQ21" s="42"/>
      <c r="AR21" s="42"/>
      <c r="AS21" s="42"/>
      <c r="AT21" s="42"/>
      <c r="AU21" s="42"/>
      <c r="AV21" s="42"/>
      <c r="AW21" s="42"/>
      <c r="AX21" s="42"/>
      <c r="AY21" s="42"/>
      <c r="AZ21" s="42"/>
      <c r="BA21" s="42"/>
      <c r="BB21" s="42"/>
      <c r="BC21" s="42"/>
      <c r="BD21" s="42"/>
      <c r="BE21" s="42"/>
      <c r="BF21" s="42"/>
      <c r="BG21" s="42"/>
      <c r="BH21" s="10"/>
    </row>
    <row r="22" spans="1:60" ht="39.6" x14ac:dyDescent="0.25">
      <c r="A22" s="10"/>
      <c r="B22" s="4" t="s">
        <v>129</v>
      </c>
      <c r="C22" s="55" t="s">
        <v>130</v>
      </c>
      <c r="D22" s="57"/>
      <c r="E22" s="57"/>
      <c r="F22" s="28" t="s">
        <v>30</v>
      </c>
      <c r="G22" s="50" t="s">
        <v>109</v>
      </c>
      <c r="H22" s="56" t="s">
        <v>131</v>
      </c>
      <c r="I22" s="41"/>
      <c r="J22" s="43"/>
      <c r="K22" s="43"/>
      <c r="L22" s="43"/>
      <c r="M22" s="43"/>
      <c r="N22" s="42"/>
      <c r="O22" s="50" t="s">
        <v>109</v>
      </c>
      <c r="P22" s="50" t="s">
        <v>109</v>
      </c>
      <c r="Q22" s="42"/>
      <c r="R22" s="42"/>
      <c r="S22" s="42"/>
      <c r="T22" s="42"/>
      <c r="U22" s="42"/>
      <c r="V22" s="42"/>
      <c r="W22" s="42"/>
      <c r="X22" s="42"/>
      <c r="Y22" s="42"/>
      <c r="Z22" s="42"/>
      <c r="AA22" s="42"/>
      <c r="AB22" s="42"/>
      <c r="AC22" s="42"/>
      <c r="AD22" s="42"/>
      <c r="AE22" s="42"/>
      <c r="AF22" s="42"/>
      <c r="AG22" s="42"/>
      <c r="AH22" s="42"/>
      <c r="AI22" s="42"/>
      <c r="AJ22" s="42"/>
      <c r="AK22" s="42"/>
      <c r="AL22" s="42"/>
      <c r="AM22" s="42"/>
      <c r="AN22" s="42"/>
      <c r="AO22" s="42"/>
      <c r="AP22" s="42"/>
      <c r="AQ22" s="42"/>
      <c r="AR22" s="42"/>
      <c r="AS22" s="42"/>
      <c r="AT22" s="42"/>
      <c r="AU22" s="42"/>
      <c r="AV22" s="42"/>
      <c r="AW22" s="42"/>
      <c r="AX22" s="42"/>
      <c r="AY22" s="42"/>
      <c r="AZ22" s="42"/>
      <c r="BA22" s="42"/>
      <c r="BB22" s="42"/>
      <c r="BC22" s="42"/>
      <c r="BD22" s="42"/>
      <c r="BE22" s="42"/>
      <c r="BF22" s="42"/>
      <c r="BG22" s="42"/>
      <c r="BH22" s="10"/>
    </row>
    <row r="23" spans="1:60" ht="26.4" x14ac:dyDescent="0.25">
      <c r="A23" s="10"/>
      <c r="B23" s="4" t="s">
        <v>132</v>
      </c>
      <c r="C23" s="55" t="s">
        <v>133</v>
      </c>
      <c r="D23" s="57"/>
      <c r="E23" s="57"/>
      <c r="F23" s="28" t="s">
        <v>33</v>
      </c>
      <c r="G23" s="51" t="s">
        <v>110</v>
      </c>
      <c r="H23" s="204" t="s">
        <v>134</v>
      </c>
      <c r="I23" s="41"/>
      <c r="J23" s="43"/>
      <c r="K23" s="43"/>
      <c r="L23" s="43"/>
      <c r="M23" s="43"/>
      <c r="N23" s="42"/>
      <c r="O23" s="51" t="s">
        <v>110</v>
      </c>
      <c r="P23" s="42"/>
      <c r="Q23" s="42"/>
      <c r="R23" s="42"/>
      <c r="S23" s="42"/>
      <c r="T23" s="51" t="s">
        <v>110</v>
      </c>
      <c r="U23" s="42"/>
      <c r="V23" s="42"/>
      <c r="W23" s="42"/>
      <c r="X23" s="42"/>
      <c r="Y23" s="42"/>
      <c r="Z23" s="42"/>
      <c r="AA23" s="42"/>
      <c r="AB23" s="42"/>
      <c r="AC23" s="42"/>
      <c r="AD23" s="42"/>
      <c r="AE23" s="42"/>
      <c r="AF23" s="42"/>
      <c r="AG23" s="42"/>
      <c r="AH23" s="42"/>
      <c r="AI23" s="42"/>
      <c r="AJ23" s="42"/>
      <c r="AK23" s="42"/>
      <c r="AL23" s="42"/>
      <c r="AM23" s="42"/>
      <c r="AN23" s="42"/>
      <c r="AO23" s="42"/>
      <c r="AP23" s="42"/>
      <c r="AQ23" s="42"/>
      <c r="AR23" s="42"/>
      <c r="AS23" s="42"/>
      <c r="AT23" s="42"/>
      <c r="AU23" s="42"/>
      <c r="AV23" s="42"/>
      <c r="AW23" s="42"/>
      <c r="AX23" s="42"/>
      <c r="AY23" s="42"/>
      <c r="AZ23" s="42"/>
      <c r="BA23" s="42"/>
      <c r="BB23" s="42"/>
      <c r="BC23" s="42"/>
      <c r="BD23" s="42"/>
      <c r="BE23" s="42"/>
      <c r="BF23" s="42"/>
      <c r="BG23" s="42"/>
      <c r="BH23" s="10"/>
    </row>
    <row r="24" spans="1:60" ht="26.4" x14ac:dyDescent="0.25">
      <c r="A24" s="10"/>
      <c r="B24" s="4" t="s">
        <v>135</v>
      </c>
      <c r="C24" s="55" t="s">
        <v>136</v>
      </c>
      <c r="D24" s="57"/>
      <c r="E24" s="57"/>
      <c r="F24" s="28" t="s">
        <v>30</v>
      </c>
      <c r="G24" s="51" t="s">
        <v>110</v>
      </c>
      <c r="H24" s="56"/>
      <c r="I24" s="41"/>
      <c r="J24" s="42"/>
      <c r="K24" s="42"/>
      <c r="L24" s="42"/>
      <c r="M24" s="42"/>
      <c r="N24" s="42"/>
      <c r="O24" s="42"/>
      <c r="P24" s="51" t="s">
        <v>110</v>
      </c>
      <c r="Q24" s="42"/>
      <c r="R24" s="42"/>
      <c r="S24" s="42"/>
      <c r="T24" s="42"/>
      <c r="U24" s="42"/>
      <c r="V24" s="42"/>
      <c r="W24" s="42"/>
      <c r="X24" s="42"/>
      <c r="Y24" s="42"/>
      <c r="Z24" s="42"/>
      <c r="AA24" s="42"/>
      <c r="AB24" s="42"/>
      <c r="AC24" s="42"/>
      <c r="AD24" s="42"/>
      <c r="AE24" s="42"/>
      <c r="AF24" s="42"/>
      <c r="AG24" s="42"/>
      <c r="AH24" s="42"/>
      <c r="AI24" s="42"/>
      <c r="AJ24" s="42"/>
      <c r="AK24" s="42"/>
      <c r="AL24" s="42"/>
      <c r="AM24" s="42"/>
      <c r="AN24" s="42"/>
      <c r="AO24" s="42"/>
      <c r="AP24" s="42"/>
      <c r="AQ24" s="42"/>
      <c r="AR24" s="42"/>
      <c r="AS24" s="42"/>
      <c r="AT24" s="42"/>
      <c r="AU24" s="42"/>
      <c r="AV24" s="42"/>
      <c r="AW24" s="42"/>
      <c r="AX24" s="42"/>
      <c r="AY24" s="42"/>
      <c r="AZ24" s="42"/>
      <c r="BA24" s="42"/>
      <c r="BB24" s="42"/>
      <c r="BC24" s="42"/>
      <c r="BD24" s="42"/>
      <c r="BE24" s="42"/>
      <c r="BF24" s="42"/>
      <c r="BG24" s="42"/>
      <c r="BH24" s="10"/>
    </row>
    <row r="25" spans="1:60" ht="24.9" customHeight="1" x14ac:dyDescent="0.25">
      <c r="A25" s="10"/>
      <c r="B25" s="220" t="s">
        <v>137</v>
      </c>
      <c r="C25" s="217" t="s">
        <v>138</v>
      </c>
      <c r="D25" s="57" t="s">
        <v>139</v>
      </c>
      <c r="E25" s="57"/>
      <c r="F25" s="28" t="s">
        <v>30</v>
      </c>
      <c r="G25" s="51" t="s">
        <v>110</v>
      </c>
      <c r="H25" s="56"/>
      <c r="I25" s="41"/>
      <c r="J25" s="42"/>
      <c r="K25" s="42"/>
      <c r="L25" s="42"/>
      <c r="M25" s="42"/>
      <c r="N25" s="42"/>
      <c r="O25" s="42"/>
      <c r="P25" s="42"/>
      <c r="Q25" s="51" t="s">
        <v>110</v>
      </c>
      <c r="R25" s="42"/>
      <c r="S25" s="42"/>
      <c r="T25" s="42"/>
      <c r="U25" s="42"/>
      <c r="V25" s="42"/>
      <c r="W25" s="42"/>
      <c r="X25" s="42"/>
      <c r="Y25" s="42"/>
      <c r="Z25" s="42"/>
      <c r="AA25" s="42"/>
      <c r="AB25" s="42"/>
      <c r="AC25" s="42"/>
      <c r="AD25" s="42"/>
      <c r="AE25" s="42"/>
      <c r="AF25" s="42"/>
      <c r="AG25" s="42"/>
      <c r="AH25" s="42"/>
      <c r="AI25" s="42"/>
      <c r="AJ25" s="42"/>
      <c r="AK25" s="42"/>
      <c r="AL25" s="42"/>
      <c r="AM25" s="42"/>
      <c r="AN25" s="42"/>
      <c r="AO25" s="42"/>
      <c r="AP25" s="42"/>
      <c r="AQ25" s="42"/>
      <c r="AR25" s="42"/>
      <c r="AS25" s="42"/>
      <c r="AT25" s="42"/>
      <c r="AU25" s="42"/>
      <c r="AV25" s="42"/>
      <c r="AW25" s="42"/>
      <c r="AX25" s="42"/>
      <c r="AY25" s="42"/>
      <c r="AZ25" s="42"/>
      <c r="BA25" s="42"/>
      <c r="BB25" s="42"/>
      <c r="BC25" s="42"/>
      <c r="BD25" s="42"/>
      <c r="BE25" s="42"/>
      <c r="BF25" s="42"/>
      <c r="BG25" s="42"/>
      <c r="BH25" s="10"/>
    </row>
    <row r="26" spans="1:60" x14ac:dyDescent="0.25">
      <c r="A26" s="10"/>
      <c r="B26" s="221"/>
      <c r="C26" s="219"/>
      <c r="D26" s="150" t="s">
        <v>140</v>
      </c>
      <c r="E26" s="150"/>
      <c r="F26" s="28" t="s">
        <v>30</v>
      </c>
      <c r="G26" s="51" t="s">
        <v>110</v>
      </c>
      <c r="H26" s="151"/>
      <c r="I26" s="41"/>
      <c r="J26" s="42"/>
      <c r="K26" s="42"/>
      <c r="L26" s="42"/>
      <c r="M26" s="42"/>
      <c r="N26" s="42"/>
      <c r="O26" s="42"/>
      <c r="P26" s="42"/>
      <c r="Q26" s="51" t="s">
        <v>110</v>
      </c>
      <c r="R26" s="42"/>
      <c r="S26" s="42"/>
      <c r="T26" s="42"/>
      <c r="U26" s="42"/>
      <c r="V26" s="42"/>
      <c r="W26" s="42"/>
      <c r="X26" s="42"/>
      <c r="Y26" s="42"/>
      <c r="Z26" s="42"/>
      <c r="AA26" s="42"/>
      <c r="AB26" s="42"/>
      <c r="AC26" s="42"/>
      <c r="AD26" s="42"/>
      <c r="AE26" s="42"/>
      <c r="AF26" s="42"/>
      <c r="AG26" s="42"/>
      <c r="AH26" s="42"/>
      <c r="AI26" s="42"/>
      <c r="AJ26" s="42"/>
      <c r="AK26" s="42"/>
      <c r="AL26" s="42"/>
      <c r="AM26" s="42"/>
      <c r="AN26" s="42"/>
      <c r="AO26" s="42"/>
      <c r="AP26" s="42"/>
      <c r="AQ26" s="42"/>
      <c r="AR26" s="42"/>
      <c r="AS26" s="42"/>
      <c r="AT26" s="42"/>
      <c r="AU26" s="42"/>
      <c r="AV26" s="42"/>
      <c r="AW26" s="42"/>
      <c r="AX26" s="42"/>
      <c r="AY26" s="42"/>
      <c r="AZ26" s="42"/>
      <c r="BA26" s="42"/>
      <c r="BB26" s="42"/>
      <c r="BC26" s="42"/>
      <c r="BD26" s="42"/>
      <c r="BE26" s="42"/>
      <c r="BF26" s="42"/>
      <c r="BG26" s="42"/>
      <c r="BH26" s="10"/>
    </row>
    <row r="27" spans="1:60" x14ac:dyDescent="0.25">
      <c r="A27" s="10"/>
      <c r="B27" s="221"/>
      <c r="C27" s="219"/>
      <c r="D27" s="150" t="s">
        <v>141</v>
      </c>
      <c r="E27" s="150"/>
      <c r="F27" s="28" t="s">
        <v>30</v>
      </c>
      <c r="G27" s="51" t="s">
        <v>110</v>
      </c>
      <c r="H27" s="151"/>
      <c r="I27" s="41"/>
      <c r="J27" s="42"/>
      <c r="K27" s="42"/>
      <c r="L27" s="42"/>
      <c r="M27" s="42"/>
      <c r="N27" s="42"/>
      <c r="O27" s="42"/>
      <c r="P27" s="42"/>
      <c r="Q27" s="51" t="s">
        <v>110</v>
      </c>
      <c r="R27" s="42"/>
      <c r="S27" s="42"/>
      <c r="T27" s="42"/>
      <c r="U27" s="42"/>
      <c r="V27" s="42"/>
      <c r="W27" s="42"/>
      <c r="X27" s="42"/>
      <c r="Y27" s="42"/>
      <c r="Z27" s="42"/>
      <c r="AA27" s="42"/>
      <c r="AB27" s="42"/>
      <c r="AC27" s="42"/>
      <c r="AD27" s="42"/>
      <c r="AE27" s="42"/>
      <c r="AF27" s="42"/>
      <c r="AG27" s="42"/>
      <c r="AH27" s="42"/>
      <c r="AI27" s="42"/>
      <c r="AJ27" s="42"/>
      <c r="AK27" s="42"/>
      <c r="AL27" s="42"/>
      <c r="AM27" s="42"/>
      <c r="AN27" s="42"/>
      <c r="AO27" s="42"/>
      <c r="AP27" s="42"/>
      <c r="AQ27" s="42"/>
      <c r="AR27" s="42"/>
      <c r="AS27" s="42"/>
      <c r="AT27" s="42"/>
      <c r="AU27" s="42"/>
      <c r="AV27" s="42"/>
      <c r="AW27" s="42"/>
      <c r="AX27" s="42"/>
      <c r="AY27" s="42"/>
      <c r="AZ27" s="42"/>
      <c r="BA27" s="42"/>
      <c r="BB27" s="42"/>
      <c r="BC27" s="42"/>
      <c r="BD27" s="42"/>
      <c r="BE27" s="42"/>
      <c r="BF27" s="42"/>
      <c r="BG27" s="42"/>
      <c r="BH27" s="10"/>
    </row>
    <row r="28" spans="1:60" x14ac:dyDescent="0.25">
      <c r="A28" s="10"/>
      <c r="B28" s="222"/>
      <c r="C28" s="218"/>
      <c r="D28" s="150" t="s">
        <v>142</v>
      </c>
      <c r="E28" s="150"/>
      <c r="F28" s="28" t="s">
        <v>30</v>
      </c>
      <c r="G28" s="51" t="s">
        <v>110</v>
      </c>
      <c r="H28" s="151"/>
      <c r="I28" s="41"/>
      <c r="J28" s="42"/>
      <c r="K28" s="42"/>
      <c r="L28" s="42"/>
      <c r="M28" s="42"/>
      <c r="N28" s="42"/>
      <c r="O28" s="42"/>
      <c r="P28" s="42"/>
      <c r="Q28" s="51" t="s">
        <v>110</v>
      </c>
      <c r="R28" s="42"/>
      <c r="S28" s="42"/>
      <c r="T28" s="51" t="s">
        <v>110</v>
      </c>
      <c r="U28" s="42"/>
      <c r="V28" s="42"/>
      <c r="W28" s="42"/>
      <c r="X28" s="42"/>
      <c r="Y28" s="42"/>
      <c r="Z28" s="42"/>
      <c r="AA28" s="42"/>
      <c r="AB28" s="42"/>
      <c r="AC28" s="42"/>
      <c r="AD28" s="42"/>
      <c r="AE28" s="42"/>
      <c r="AF28" s="42"/>
      <c r="AG28" s="42"/>
      <c r="AH28" s="42"/>
      <c r="AI28" s="42"/>
      <c r="AJ28" s="42"/>
      <c r="AK28" s="42"/>
      <c r="AL28" s="42"/>
      <c r="AM28" s="42"/>
      <c r="AN28" s="42"/>
      <c r="AO28" s="42"/>
      <c r="AP28" s="42"/>
      <c r="AQ28" s="42"/>
      <c r="AR28" s="42"/>
      <c r="AS28" s="42"/>
      <c r="AT28" s="42"/>
      <c r="AU28" s="42"/>
      <c r="AV28" s="42"/>
      <c r="AW28" s="42"/>
      <c r="AX28" s="42"/>
      <c r="AY28" s="42"/>
      <c r="AZ28" s="42"/>
      <c r="BA28" s="42"/>
      <c r="BB28" s="42"/>
      <c r="BC28" s="42"/>
      <c r="BD28" s="42"/>
      <c r="BE28" s="42"/>
      <c r="BF28" s="42"/>
      <c r="BG28" s="42"/>
      <c r="BH28" s="10"/>
    </row>
    <row r="29" spans="1:60" ht="26.4" x14ac:dyDescent="0.25">
      <c r="A29" s="10"/>
      <c r="B29" s="4" t="s">
        <v>143</v>
      </c>
      <c r="C29" s="55" t="s">
        <v>144</v>
      </c>
      <c r="D29" s="57"/>
      <c r="E29" s="57"/>
      <c r="F29" s="28" t="s">
        <v>33</v>
      </c>
      <c r="G29" s="51" t="s">
        <v>110</v>
      </c>
      <c r="H29" s="56" t="s">
        <v>145</v>
      </c>
      <c r="I29" s="41"/>
      <c r="J29" s="42"/>
      <c r="K29" s="42"/>
      <c r="L29" s="42"/>
      <c r="M29" s="42"/>
      <c r="N29" s="42"/>
      <c r="O29" s="42"/>
      <c r="P29" s="42"/>
      <c r="Q29" s="42"/>
      <c r="R29" s="42"/>
      <c r="S29" s="42"/>
      <c r="T29" s="42"/>
      <c r="U29" s="42"/>
      <c r="V29" s="42"/>
      <c r="W29" s="42"/>
      <c r="X29" s="42"/>
      <c r="Y29" s="42"/>
      <c r="Z29" s="42"/>
      <c r="AA29" s="42"/>
      <c r="AB29" s="42"/>
      <c r="AC29" s="42"/>
      <c r="AD29" s="42"/>
      <c r="AE29" s="42"/>
      <c r="AF29" s="42"/>
      <c r="AG29" s="42"/>
      <c r="AH29" s="42"/>
      <c r="AI29" s="42"/>
      <c r="AJ29" s="42"/>
      <c r="AK29" s="42"/>
      <c r="AL29" s="42"/>
      <c r="AM29" s="42"/>
      <c r="AN29" s="42"/>
      <c r="AO29" s="42"/>
      <c r="AP29" s="42"/>
      <c r="AQ29" s="42"/>
      <c r="AR29" s="42"/>
      <c r="AS29" s="42"/>
      <c r="AT29" s="42"/>
      <c r="AU29" s="42"/>
      <c r="AV29" s="42"/>
      <c r="AW29" s="42"/>
      <c r="AX29" s="42"/>
      <c r="AY29" s="42"/>
      <c r="AZ29" s="42"/>
      <c r="BA29" s="42"/>
      <c r="BB29" s="42"/>
      <c r="BC29" s="42"/>
      <c r="BD29" s="42"/>
      <c r="BE29" s="42"/>
      <c r="BF29" s="42"/>
      <c r="BG29" s="42"/>
      <c r="BH29" s="10"/>
    </row>
    <row r="30" spans="1:60" ht="39.6" x14ac:dyDescent="0.25">
      <c r="A30" s="10"/>
      <c r="B30" s="4" t="s">
        <v>146</v>
      </c>
      <c r="C30" s="55" t="s">
        <v>147</v>
      </c>
      <c r="D30" s="57"/>
      <c r="E30" s="57"/>
      <c r="F30" s="28" t="s">
        <v>33</v>
      </c>
      <c r="G30" s="50" t="s">
        <v>109</v>
      </c>
      <c r="H30" s="151" t="s">
        <v>148</v>
      </c>
      <c r="I30" s="41"/>
      <c r="J30" s="42"/>
      <c r="K30" s="42"/>
      <c r="L30" s="42"/>
      <c r="M30" s="42"/>
      <c r="N30" s="42"/>
      <c r="O30" s="42"/>
      <c r="P30" s="42"/>
      <c r="Q30" s="42"/>
      <c r="R30" s="42"/>
      <c r="S30" s="42"/>
      <c r="V30" s="42"/>
      <c r="W30" s="42"/>
      <c r="X30" s="42"/>
      <c r="Y30" s="42"/>
      <c r="Z30" s="42"/>
      <c r="AA30" s="42"/>
      <c r="AB30" s="42"/>
      <c r="AC30" s="42"/>
      <c r="AD30" s="42"/>
      <c r="AE30" s="42"/>
      <c r="AF30" s="42"/>
      <c r="AG30" s="42"/>
      <c r="AH30" s="42"/>
      <c r="AI30" s="42"/>
      <c r="AJ30" s="42"/>
      <c r="AK30" s="42"/>
      <c r="AL30" s="42"/>
      <c r="AM30" s="42"/>
      <c r="AN30" s="42"/>
      <c r="AO30" s="42"/>
      <c r="AP30" s="42"/>
      <c r="AQ30" s="42"/>
      <c r="AR30" s="42"/>
      <c r="AS30" s="42"/>
      <c r="AT30" s="42"/>
      <c r="AU30" s="42"/>
      <c r="AV30" s="42"/>
      <c r="AW30" s="42"/>
      <c r="AX30" s="42"/>
      <c r="AY30" s="42"/>
      <c r="AZ30" s="42"/>
      <c r="BA30" s="42"/>
      <c r="BB30" s="42"/>
      <c r="BC30" s="42"/>
      <c r="BD30" s="42"/>
      <c r="BE30" s="42"/>
      <c r="BF30" s="42"/>
      <c r="BG30" s="42"/>
      <c r="BH30" s="10"/>
    </row>
    <row r="31" spans="1:60" ht="26.4" x14ac:dyDescent="0.25">
      <c r="A31" s="10"/>
      <c r="B31" s="4" t="s">
        <v>149</v>
      </c>
      <c r="C31" s="55" t="s">
        <v>150</v>
      </c>
      <c r="D31" s="57"/>
      <c r="E31" s="57"/>
      <c r="F31" s="28" t="s">
        <v>30</v>
      </c>
      <c r="G31" s="58" t="s">
        <v>111</v>
      </c>
      <c r="H31" s="56"/>
      <c r="I31" s="41"/>
      <c r="J31" s="42"/>
      <c r="K31" s="42"/>
      <c r="L31" s="42"/>
      <c r="M31" s="42"/>
      <c r="N31" s="42"/>
      <c r="O31" s="42"/>
      <c r="P31" s="42"/>
      <c r="Q31" s="42"/>
      <c r="R31" s="42"/>
      <c r="S31" s="42"/>
      <c r="T31" s="58" t="s">
        <v>111</v>
      </c>
      <c r="U31" s="58" t="s">
        <v>111</v>
      </c>
      <c r="V31" s="42"/>
      <c r="W31" s="42"/>
      <c r="X31" s="42"/>
      <c r="Y31" s="42"/>
      <c r="Z31" s="42"/>
      <c r="AA31" s="42"/>
      <c r="AB31" s="42"/>
      <c r="AC31" s="42"/>
      <c r="AD31" s="42"/>
      <c r="AE31" s="42"/>
      <c r="AF31" s="42"/>
      <c r="AG31" s="42"/>
      <c r="AH31" s="42"/>
      <c r="AI31" s="42"/>
      <c r="AJ31" s="42"/>
      <c r="AK31" s="42"/>
      <c r="AL31" s="42"/>
      <c r="AM31" s="42"/>
      <c r="AN31" s="42"/>
      <c r="AO31" s="42"/>
      <c r="AP31" s="42"/>
      <c r="AQ31" s="42"/>
      <c r="AR31" s="42"/>
      <c r="AS31" s="42"/>
      <c r="AT31" s="42"/>
      <c r="AU31" s="42"/>
      <c r="AV31" s="42"/>
      <c r="AW31" s="42"/>
      <c r="AX31" s="42"/>
      <c r="AY31" s="42"/>
      <c r="AZ31" s="42"/>
      <c r="BA31" s="42"/>
      <c r="BB31" s="42"/>
      <c r="BC31" s="42"/>
      <c r="BD31" s="42"/>
      <c r="BE31" s="42"/>
      <c r="BF31" s="42"/>
      <c r="BG31" s="42"/>
      <c r="BH31" s="10"/>
    </row>
    <row r="32" spans="1:60" ht="26.4" x14ac:dyDescent="0.25">
      <c r="A32" s="10"/>
      <c r="B32" s="4" t="s">
        <v>151</v>
      </c>
      <c r="C32" s="55" t="s">
        <v>152</v>
      </c>
      <c r="D32" s="57"/>
      <c r="E32" s="57"/>
      <c r="F32" s="28" t="s">
        <v>30</v>
      </c>
      <c r="G32" s="58" t="s">
        <v>111</v>
      </c>
      <c r="H32" s="56"/>
      <c r="I32" s="41"/>
      <c r="J32" s="42"/>
      <c r="K32" s="42"/>
      <c r="L32" s="42"/>
      <c r="M32" s="42"/>
      <c r="N32" s="42"/>
      <c r="O32" s="42"/>
      <c r="P32" s="42"/>
      <c r="Q32" s="42"/>
      <c r="R32" s="42"/>
      <c r="S32" s="42"/>
      <c r="T32" s="58" t="s">
        <v>111</v>
      </c>
      <c r="U32" s="58" t="s">
        <v>111</v>
      </c>
      <c r="V32" s="58" t="s">
        <v>111</v>
      </c>
      <c r="W32" s="42"/>
      <c r="X32" s="42"/>
      <c r="Y32" s="42"/>
      <c r="Z32" s="42"/>
      <c r="AA32" s="42"/>
      <c r="AB32" s="42"/>
      <c r="AC32" s="42"/>
      <c r="AD32" s="42"/>
      <c r="AE32" s="42"/>
      <c r="AF32" s="42"/>
      <c r="AG32" s="42"/>
      <c r="AH32" s="42"/>
      <c r="AI32" s="42"/>
      <c r="AJ32" s="42"/>
      <c r="AK32" s="42"/>
      <c r="AL32" s="42"/>
      <c r="AM32" s="42"/>
      <c r="AN32" s="42"/>
      <c r="AO32" s="42"/>
      <c r="AP32" s="42"/>
      <c r="AQ32" s="42"/>
      <c r="AR32" s="42"/>
      <c r="AS32" s="42"/>
      <c r="AT32" s="42"/>
      <c r="AU32" s="42"/>
      <c r="AV32" s="42"/>
      <c r="AW32" s="42"/>
      <c r="AX32" s="42"/>
      <c r="AY32" s="42"/>
      <c r="AZ32" s="42"/>
      <c r="BA32" s="42"/>
      <c r="BB32" s="42"/>
      <c r="BC32" s="42"/>
      <c r="BD32" s="42"/>
      <c r="BE32" s="42"/>
      <c r="BF32" s="42"/>
      <c r="BG32" s="42"/>
      <c r="BH32" s="10"/>
    </row>
    <row r="33" spans="1:60" ht="39.6" x14ac:dyDescent="0.25">
      <c r="A33" s="10"/>
      <c r="B33" s="4" t="s">
        <v>153</v>
      </c>
      <c r="C33" s="55" t="s">
        <v>154</v>
      </c>
      <c r="D33" s="57"/>
      <c r="E33" s="57"/>
      <c r="F33" s="28" t="s">
        <v>30</v>
      </c>
      <c r="G33" s="51" t="s">
        <v>110</v>
      </c>
      <c r="H33" s="56"/>
      <c r="I33" s="41"/>
      <c r="J33" s="42"/>
      <c r="K33" s="42"/>
      <c r="L33" s="42"/>
      <c r="M33" s="42"/>
      <c r="N33" s="42"/>
      <c r="O33" s="42"/>
      <c r="P33" s="42"/>
      <c r="Q33" s="42"/>
      <c r="R33" s="42"/>
      <c r="S33" s="42"/>
      <c r="T33" s="51" t="s">
        <v>110</v>
      </c>
      <c r="U33" s="51" t="s">
        <v>110</v>
      </c>
      <c r="V33" s="51" t="s">
        <v>110</v>
      </c>
      <c r="W33" s="42"/>
      <c r="X33" s="42"/>
      <c r="Y33" s="42"/>
      <c r="Z33" s="42"/>
      <c r="AA33" s="42"/>
      <c r="AB33" s="42"/>
      <c r="AC33" s="42"/>
      <c r="AD33" s="42"/>
      <c r="AE33" s="42"/>
      <c r="AF33" s="42"/>
      <c r="AG33" s="42"/>
      <c r="AH33" s="42"/>
      <c r="AI33" s="42"/>
      <c r="AJ33" s="42"/>
      <c r="AK33" s="42"/>
      <c r="AL33" s="42"/>
      <c r="AM33" s="42"/>
      <c r="AN33" s="42"/>
      <c r="AO33" s="42"/>
      <c r="AP33" s="42"/>
      <c r="AQ33" s="42"/>
      <c r="AR33" s="42"/>
      <c r="AS33" s="42"/>
      <c r="AT33" s="42"/>
      <c r="AU33" s="42"/>
      <c r="AV33" s="42"/>
      <c r="AW33" s="42"/>
      <c r="AX33" s="42"/>
      <c r="AY33" s="42"/>
      <c r="AZ33" s="42"/>
      <c r="BA33" s="42"/>
      <c r="BB33" s="42"/>
      <c r="BC33" s="42"/>
      <c r="BD33" s="42"/>
      <c r="BE33" s="42"/>
      <c r="BF33" s="42"/>
      <c r="BG33" s="42"/>
      <c r="BH33" s="10"/>
    </row>
    <row r="34" spans="1:60" ht="26.4" x14ac:dyDescent="0.25">
      <c r="A34" s="10"/>
      <c r="B34" s="4" t="s">
        <v>155</v>
      </c>
      <c r="C34" s="55" t="s">
        <v>156</v>
      </c>
      <c r="D34" s="57"/>
      <c r="E34" s="57"/>
      <c r="F34" s="28" t="s">
        <v>30</v>
      </c>
      <c r="G34" s="58" t="s">
        <v>111</v>
      </c>
      <c r="H34" s="56"/>
      <c r="I34" s="41"/>
      <c r="J34" s="42"/>
      <c r="K34" s="42"/>
      <c r="L34" s="42"/>
      <c r="M34" s="42"/>
      <c r="N34" s="42"/>
      <c r="O34" s="42"/>
      <c r="P34" s="42"/>
      <c r="Q34" s="42"/>
      <c r="R34" s="42"/>
      <c r="S34" s="42"/>
      <c r="T34" s="42"/>
      <c r="U34" s="42"/>
      <c r="V34" s="58" t="s">
        <v>111</v>
      </c>
      <c r="W34" s="58" t="s">
        <v>111</v>
      </c>
      <c r="X34" s="42"/>
      <c r="Y34" s="42"/>
      <c r="Z34" s="42"/>
      <c r="AA34" s="42"/>
      <c r="AB34" s="42"/>
      <c r="AC34" s="42"/>
      <c r="AD34" s="42"/>
      <c r="AE34" s="42"/>
      <c r="AF34" s="42"/>
      <c r="AG34" s="42"/>
      <c r="AH34" s="42"/>
      <c r="AI34" s="42"/>
      <c r="AJ34" s="42"/>
      <c r="AK34" s="42"/>
      <c r="AL34" s="42"/>
      <c r="AM34" s="42"/>
      <c r="AN34" s="42"/>
      <c r="AO34" s="42"/>
      <c r="AP34" s="42"/>
      <c r="AQ34" s="42"/>
      <c r="AR34" s="42"/>
      <c r="AS34" s="42"/>
      <c r="AT34" s="42"/>
      <c r="AU34" s="42"/>
      <c r="AV34" s="42"/>
      <c r="AW34" s="42"/>
      <c r="AX34" s="42"/>
      <c r="AY34" s="42"/>
      <c r="AZ34" s="42"/>
      <c r="BA34" s="42"/>
      <c r="BB34" s="42"/>
      <c r="BC34" s="42"/>
      <c r="BD34" s="42"/>
      <c r="BE34" s="42"/>
      <c r="BF34" s="42"/>
      <c r="BG34" s="42"/>
      <c r="BH34" s="10"/>
    </row>
    <row r="35" spans="1:60" ht="26.4" x14ac:dyDescent="0.25">
      <c r="A35" s="10"/>
      <c r="B35" s="4" t="s">
        <v>157</v>
      </c>
      <c r="C35" s="55" t="s">
        <v>158</v>
      </c>
      <c r="D35" s="57"/>
      <c r="E35" s="57"/>
      <c r="F35" s="28" t="s">
        <v>30</v>
      </c>
      <c r="G35" s="58" t="s">
        <v>111</v>
      </c>
      <c r="H35" s="56"/>
      <c r="I35" s="41"/>
      <c r="J35" s="42"/>
      <c r="K35" s="42"/>
      <c r="L35" s="42"/>
      <c r="M35" s="42"/>
      <c r="N35" s="42"/>
      <c r="O35" s="42"/>
      <c r="P35" s="42"/>
      <c r="Q35" s="42"/>
      <c r="R35" s="42"/>
      <c r="S35" s="42"/>
      <c r="T35" s="42"/>
      <c r="U35" s="42"/>
      <c r="V35" s="42"/>
      <c r="W35" s="42"/>
      <c r="X35" s="58" t="s">
        <v>111</v>
      </c>
      <c r="Y35" s="42"/>
      <c r="Z35" s="42"/>
      <c r="AA35" s="58" t="s">
        <v>111</v>
      </c>
      <c r="AB35" s="42"/>
      <c r="AC35" s="42"/>
      <c r="AD35" s="42"/>
      <c r="AE35" s="42"/>
      <c r="AF35" s="42"/>
      <c r="AG35" s="42"/>
      <c r="AH35" s="42"/>
      <c r="AI35" s="42"/>
      <c r="AJ35" s="42"/>
      <c r="AK35" s="42"/>
      <c r="AL35" s="42"/>
      <c r="AM35" s="42"/>
      <c r="AN35" s="42"/>
      <c r="AO35" s="42"/>
      <c r="AP35" s="42"/>
      <c r="AQ35" s="42"/>
      <c r="AR35" s="42"/>
      <c r="AS35" s="42"/>
      <c r="AT35" s="42"/>
      <c r="AU35" s="42"/>
      <c r="AV35" s="42"/>
      <c r="AW35" s="42"/>
      <c r="AX35" s="42"/>
      <c r="AY35" s="42"/>
      <c r="AZ35" s="42"/>
      <c r="BA35" s="42"/>
      <c r="BB35" s="42"/>
      <c r="BC35" s="42"/>
      <c r="BD35" s="42"/>
      <c r="BE35" s="42"/>
      <c r="BF35" s="42"/>
      <c r="BG35" s="42"/>
      <c r="BH35" s="10"/>
    </row>
    <row r="36" spans="1:60" ht="39.6" x14ac:dyDescent="0.25">
      <c r="A36" s="10"/>
      <c r="B36" s="4" t="s">
        <v>159</v>
      </c>
      <c r="C36" s="55" t="s">
        <v>160</v>
      </c>
      <c r="D36" s="57"/>
      <c r="E36" s="57"/>
      <c r="F36" s="28" t="s">
        <v>30</v>
      </c>
      <c r="G36" s="51" t="s">
        <v>110</v>
      </c>
      <c r="H36" s="56"/>
      <c r="I36" s="41"/>
      <c r="J36" s="42"/>
      <c r="K36" s="42"/>
      <c r="L36" s="42"/>
      <c r="M36" s="42"/>
      <c r="N36" s="42"/>
      <c r="O36" s="42"/>
      <c r="P36" s="42"/>
      <c r="Q36" s="42"/>
      <c r="R36" s="42"/>
      <c r="S36" s="42"/>
      <c r="T36" s="42"/>
      <c r="U36" s="42"/>
      <c r="V36" s="42"/>
      <c r="W36" s="51" t="s">
        <v>110</v>
      </c>
      <c r="X36" s="51" t="s">
        <v>110</v>
      </c>
      <c r="Y36" s="42"/>
      <c r="Z36" s="42"/>
      <c r="AA36" s="42"/>
      <c r="AB36" s="42"/>
      <c r="AC36" s="42"/>
      <c r="AD36" s="42"/>
      <c r="AE36" s="42"/>
      <c r="AF36" s="42"/>
      <c r="AG36" s="42"/>
      <c r="AH36" s="42"/>
      <c r="AI36" s="42"/>
      <c r="AJ36" s="42"/>
      <c r="AK36" s="42"/>
      <c r="AL36" s="42"/>
      <c r="AM36" s="42"/>
      <c r="AN36" s="42"/>
      <c r="AO36" s="42"/>
      <c r="AP36" s="42"/>
      <c r="AQ36" s="42"/>
      <c r="AR36" s="42"/>
      <c r="AS36" s="42"/>
      <c r="AT36" s="42"/>
      <c r="AU36" s="42"/>
      <c r="AV36" s="42"/>
      <c r="AW36" s="42"/>
      <c r="AX36" s="42"/>
      <c r="AY36" s="42"/>
      <c r="AZ36" s="42"/>
      <c r="BA36" s="42"/>
      <c r="BB36" s="42"/>
      <c r="BC36" s="42"/>
      <c r="BD36" s="42"/>
      <c r="BE36" s="42"/>
      <c r="BF36" s="42"/>
      <c r="BG36" s="42"/>
      <c r="BH36" s="10"/>
    </row>
    <row r="37" spans="1:60" ht="39.6" x14ac:dyDescent="0.25">
      <c r="A37" s="10"/>
      <c r="B37" s="4" t="s">
        <v>161</v>
      </c>
      <c r="C37" s="55" t="s">
        <v>162</v>
      </c>
      <c r="D37" s="57"/>
      <c r="E37" s="57"/>
      <c r="F37" s="28" t="s">
        <v>30</v>
      </c>
      <c r="G37" s="51" t="s">
        <v>110</v>
      </c>
      <c r="H37" s="56"/>
      <c r="I37" s="41"/>
      <c r="J37" s="42"/>
      <c r="K37" s="42"/>
      <c r="L37" s="42"/>
      <c r="M37" s="42"/>
      <c r="N37" s="42"/>
      <c r="O37" s="42"/>
      <c r="P37" s="42"/>
      <c r="Q37" s="42"/>
      <c r="R37" s="42"/>
      <c r="S37" s="42"/>
      <c r="T37" s="42"/>
      <c r="U37" s="51" t="s">
        <v>110</v>
      </c>
      <c r="V37" s="42"/>
      <c r="W37" s="42"/>
      <c r="X37" s="42"/>
      <c r="Y37" s="42"/>
      <c r="Z37" s="42"/>
      <c r="AA37" s="42"/>
      <c r="AB37" s="42"/>
      <c r="AC37" s="42"/>
      <c r="AD37" s="42"/>
      <c r="AE37" s="42"/>
      <c r="AF37" s="42"/>
      <c r="AG37" s="42"/>
      <c r="AH37" s="42"/>
      <c r="AI37" s="42"/>
      <c r="AJ37" s="42"/>
      <c r="AK37" s="42"/>
      <c r="AL37" s="42"/>
      <c r="AM37" s="42"/>
      <c r="AN37" s="42"/>
      <c r="AO37" s="42"/>
      <c r="AP37" s="42"/>
      <c r="AQ37" s="42"/>
      <c r="AR37" s="42"/>
      <c r="AS37" s="42"/>
      <c r="AT37" s="42"/>
      <c r="AU37" s="42"/>
      <c r="AV37" s="42"/>
      <c r="AW37" s="42"/>
      <c r="AX37" s="42"/>
      <c r="AY37" s="42"/>
      <c r="AZ37" s="42"/>
      <c r="BA37" s="42"/>
      <c r="BB37" s="42"/>
      <c r="BC37" s="42"/>
      <c r="BD37" s="42"/>
      <c r="BE37" s="42"/>
      <c r="BF37" s="42"/>
      <c r="BG37" s="42"/>
      <c r="BH37" s="10"/>
    </row>
    <row r="38" spans="1:60" x14ac:dyDescent="0.25">
      <c r="A38" s="10"/>
      <c r="B38" s="4" t="s">
        <v>163</v>
      </c>
      <c r="C38" s="55" t="s">
        <v>164</v>
      </c>
      <c r="D38" s="57"/>
      <c r="E38" s="57"/>
      <c r="F38" s="28" t="s">
        <v>30</v>
      </c>
      <c r="G38" s="51" t="s">
        <v>110</v>
      </c>
      <c r="H38" s="56"/>
      <c r="I38" s="41"/>
      <c r="J38" s="42"/>
      <c r="K38" s="42"/>
      <c r="L38" s="42"/>
      <c r="M38" s="42"/>
      <c r="N38" s="42"/>
      <c r="O38" s="42"/>
      <c r="P38" s="42"/>
      <c r="Q38" s="42"/>
      <c r="R38" s="42"/>
      <c r="S38" s="42"/>
      <c r="T38" s="42"/>
      <c r="U38" s="51" t="s">
        <v>110</v>
      </c>
      <c r="V38" s="42"/>
      <c r="W38" s="51" t="s">
        <v>110</v>
      </c>
      <c r="X38" s="42"/>
      <c r="Y38" s="42"/>
      <c r="Z38" s="42"/>
      <c r="AA38" s="42"/>
      <c r="AB38" s="42"/>
      <c r="AC38" s="42"/>
      <c r="AD38" s="42"/>
      <c r="AE38" s="42"/>
      <c r="AF38" s="42"/>
      <c r="AG38" s="42"/>
      <c r="AH38" s="42"/>
      <c r="AI38" s="42"/>
      <c r="AJ38" s="42"/>
      <c r="AK38" s="42"/>
      <c r="AL38" s="42"/>
      <c r="AM38" s="42"/>
      <c r="AN38" s="42"/>
      <c r="AO38" s="42"/>
      <c r="AP38" s="42"/>
      <c r="AQ38" s="42"/>
      <c r="AR38" s="42"/>
      <c r="AS38" s="42"/>
      <c r="AT38" s="42"/>
      <c r="AU38" s="42"/>
      <c r="AV38" s="42"/>
      <c r="AW38" s="42"/>
      <c r="AX38" s="42"/>
      <c r="AY38" s="42"/>
      <c r="AZ38" s="42"/>
      <c r="BA38" s="42"/>
      <c r="BB38" s="42"/>
      <c r="BC38" s="42"/>
      <c r="BD38" s="42"/>
      <c r="BE38" s="42"/>
      <c r="BF38" s="42"/>
      <c r="BG38" s="42"/>
      <c r="BH38" s="10"/>
    </row>
    <row r="39" spans="1:60" ht="26.4" x14ac:dyDescent="0.25">
      <c r="A39" s="10"/>
      <c r="B39" s="4" t="s">
        <v>165</v>
      </c>
      <c r="C39" s="55" t="s">
        <v>166</v>
      </c>
      <c r="D39" s="57"/>
      <c r="E39" s="57"/>
      <c r="F39" s="28" t="s">
        <v>30</v>
      </c>
      <c r="G39" s="51" t="s">
        <v>110</v>
      </c>
      <c r="H39" s="56"/>
      <c r="I39" s="41"/>
      <c r="J39" s="42"/>
      <c r="K39" s="42"/>
      <c r="L39" s="42"/>
      <c r="M39" s="42"/>
      <c r="N39" s="42"/>
      <c r="O39" s="42"/>
      <c r="P39" s="42"/>
      <c r="Q39" s="42"/>
      <c r="R39" s="42"/>
      <c r="S39" s="42"/>
      <c r="T39" s="42"/>
      <c r="U39" s="42"/>
      <c r="V39" s="42"/>
      <c r="W39" s="42"/>
      <c r="X39" s="51" t="s">
        <v>110</v>
      </c>
      <c r="Y39" s="42"/>
      <c r="Z39" s="42"/>
      <c r="AA39" s="51" t="s">
        <v>110</v>
      </c>
      <c r="AB39" s="42"/>
      <c r="AC39" s="42"/>
      <c r="AD39" s="42"/>
      <c r="AE39" s="42"/>
      <c r="AF39" s="42"/>
      <c r="AG39" s="42"/>
      <c r="AH39" s="42"/>
      <c r="AI39" s="42"/>
      <c r="AJ39" s="42"/>
      <c r="AK39" s="42"/>
      <c r="AL39" s="42"/>
      <c r="AM39" s="42"/>
      <c r="AN39" s="42"/>
      <c r="AO39" s="42"/>
      <c r="AP39" s="42"/>
      <c r="AQ39" s="42"/>
      <c r="AR39" s="42"/>
      <c r="AS39" s="42"/>
      <c r="AT39" s="42"/>
      <c r="AU39" s="42"/>
      <c r="AV39" s="42"/>
      <c r="AW39" s="42"/>
      <c r="AX39" s="42"/>
      <c r="AY39" s="42"/>
      <c r="AZ39" s="42"/>
      <c r="BA39" s="42"/>
      <c r="BB39" s="42"/>
      <c r="BC39" s="42"/>
      <c r="BD39" s="42"/>
      <c r="BE39" s="42"/>
      <c r="BF39" s="42"/>
      <c r="BG39" s="42"/>
      <c r="BH39" s="10"/>
    </row>
    <row r="40" spans="1:60" ht="66" x14ac:dyDescent="0.25">
      <c r="A40" s="10"/>
      <c r="B40" s="4" t="s">
        <v>167</v>
      </c>
      <c r="C40" s="55" t="s">
        <v>168</v>
      </c>
      <c r="D40" s="57"/>
      <c r="E40" s="57"/>
      <c r="F40" s="28" t="s">
        <v>30</v>
      </c>
      <c r="G40" s="58" t="s">
        <v>111</v>
      </c>
      <c r="H40" s="56" t="s">
        <v>169</v>
      </c>
      <c r="I40" s="41"/>
      <c r="J40" s="42"/>
      <c r="K40" s="42"/>
      <c r="L40" s="42"/>
      <c r="M40" s="42"/>
      <c r="N40" s="42"/>
      <c r="O40" s="42"/>
      <c r="P40" s="42"/>
      <c r="Q40" s="42"/>
      <c r="R40" s="42"/>
      <c r="S40" s="42"/>
      <c r="T40" s="42"/>
      <c r="U40" s="42"/>
      <c r="V40" s="42"/>
      <c r="W40" s="58" t="s">
        <v>111</v>
      </c>
      <c r="X40" s="58" t="s">
        <v>111</v>
      </c>
      <c r="Y40" s="42"/>
      <c r="Z40" s="42"/>
      <c r="AA40" s="42"/>
      <c r="AB40" s="42"/>
      <c r="AC40" s="42"/>
      <c r="AD40" s="42"/>
      <c r="AE40" s="42"/>
      <c r="AF40" s="42"/>
      <c r="AG40" s="42"/>
      <c r="AH40" s="42"/>
      <c r="AI40" s="42"/>
      <c r="AJ40" s="42"/>
      <c r="AK40" s="42"/>
      <c r="AL40" s="42"/>
      <c r="AM40" s="42"/>
      <c r="AN40" s="42"/>
      <c r="AO40" s="42"/>
      <c r="AP40" s="42"/>
      <c r="AQ40" s="42"/>
      <c r="AR40" s="42"/>
      <c r="AS40" s="42"/>
      <c r="AT40" s="42"/>
      <c r="AU40" s="42"/>
      <c r="AV40" s="42"/>
      <c r="AW40" s="42"/>
      <c r="AX40" s="42"/>
      <c r="AY40" s="42"/>
      <c r="AZ40" s="42"/>
      <c r="BA40" s="42"/>
      <c r="BB40" s="42"/>
      <c r="BC40" s="42"/>
      <c r="BD40" s="42"/>
      <c r="BE40" s="42"/>
      <c r="BF40" s="42"/>
      <c r="BG40" s="42"/>
      <c r="BH40" s="10"/>
    </row>
    <row r="41" spans="1:60" ht="52.8" x14ac:dyDescent="0.25">
      <c r="A41" s="10"/>
      <c r="B41" s="4" t="s">
        <v>170</v>
      </c>
      <c r="C41" s="55" t="s">
        <v>171</v>
      </c>
      <c r="D41" s="57"/>
      <c r="E41" s="57"/>
      <c r="F41" s="28" t="s">
        <v>30</v>
      </c>
      <c r="G41" s="50" t="s">
        <v>109</v>
      </c>
      <c r="H41" s="56" t="s">
        <v>169</v>
      </c>
      <c r="I41" s="41"/>
      <c r="J41" s="42"/>
      <c r="K41" s="42"/>
      <c r="L41" s="42"/>
      <c r="M41" s="42"/>
      <c r="N41" s="42"/>
      <c r="O41" s="42"/>
      <c r="P41" s="42"/>
      <c r="Q41" s="42"/>
      <c r="R41" s="42"/>
      <c r="S41" s="42"/>
      <c r="T41" s="42"/>
      <c r="U41" s="42"/>
      <c r="V41" s="42"/>
      <c r="W41" s="42"/>
      <c r="X41" s="42"/>
      <c r="Y41" s="42"/>
      <c r="Z41" s="42"/>
      <c r="AA41" s="50" t="s">
        <v>109</v>
      </c>
      <c r="AB41" s="42"/>
      <c r="AC41" s="42"/>
      <c r="AD41" s="42"/>
      <c r="AE41" s="42"/>
      <c r="AF41" s="42"/>
      <c r="AG41" s="42"/>
      <c r="AH41" s="42"/>
      <c r="AI41" s="42"/>
      <c r="AJ41" s="42"/>
      <c r="AK41" s="42"/>
      <c r="AL41" s="42"/>
      <c r="AM41" s="42"/>
      <c r="AN41" s="42"/>
      <c r="AO41" s="42"/>
      <c r="AP41" s="42"/>
      <c r="AQ41" s="42"/>
      <c r="AR41" s="42"/>
      <c r="AS41" s="42"/>
      <c r="AT41" s="42"/>
      <c r="AU41" s="42"/>
      <c r="AV41" s="42"/>
      <c r="AW41" s="42"/>
      <c r="AX41" s="42"/>
      <c r="AY41" s="42"/>
      <c r="AZ41" s="42"/>
      <c r="BA41" s="42"/>
      <c r="BB41" s="42"/>
      <c r="BC41" s="42"/>
      <c r="BD41" s="42"/>
      <c r="BE41" s="42"/>
      <c r="BF41" s="42"/>
      <c r="BG41" s="42"/>
      <c r="BH41" s="10"/>
    </row>
    <row r="42" spans="1:60" x14ac:dyDescent="0.25">
      <c r="A42" s="10"/>
      <c r="B42" s="4" t="s">
        <v>172</v>
      </c>
      <c r="C42" s="55" t="s">
        <v>173</v>
      </c>
      <c r="D42" s="57"/>
      <c r="E42" s="57"/>
      <c r="F42" s="28" t="s">
        <v>30</v>
      </c>
      <c r="G42" s="50" t="s">
        <v>109</v>
      </c>
      <c r="H42" s="56"/>
      <c r="I42" s="41"/>
      <c r="J42" s="42"/>
      <c r="K42" s="42"/>
      <c r="L42" s="42"/>
      <c r="M42" s="50" t="s">
        <v>109</v>
      </c>
      <c r="N42" s="50" t="s">
        <v>109</v>
      </c>
      <c r="O42" s="42"/>
      <c r="P42" s="42"/>
      <c r="Q42" s="42"/>
      <c r="R42" s="42"/>
      <c r="S42" s="42"/>
      <c r="T42" s="42"/>
      <c r="U42" s="42"/>
      <c r="V42" s="42"/>
      <c r="W42" s="50" t="s">
        <v>109</v>
      </c>
      <c r="X42" s="42"/>
      <c r="Y42" s="42"/>
      <c r="Z42" s="42"/>
      <c r="AA42" s="42"/>
      <c r="AB42" s="42"/>
      <c r="AC42" s="42"/>
      <c r="AD42" s="42"/>
      <c r="AE42" s="42"/>
      <c r="AF42" s="42"/>
      <c r="AG42" s="42"/>
      <c r="AH42" s="42"/>
      <c r="AI42" s="42"/>
      <c r="AJ42" s="42"/>
      <c r="AK42" s="42"/>
      <c r="AL42" s="42"/>
      <c r="AM42" s="42"/>
      <c r="AN42" s="42"/>
      <c r="AO42" s="42"/>
      <c r="AP42" s="42"/>
      <c r="AQ42" s="42"/>
      <c r="AR42" s="42"/>
      <c r="AS42" s="42"/>
      <c r="AT42" s="42"/>
      <c r="AU42" s="42"/>
      <c r="AV42" s="42"/>
      <c r="AW42" s="42"/>
      <c r="AX42" s="42"/>
      <c r="AY42" s="42"/>
      <c r="AZ42" s="42"/>
      <c r="BA42" s="42"/>
      <c r="BB42" s="42"/>
      <c r="BC42" s="42"/>
      <c r="BD42" s="42"/>
      <c r="BE42" s="42"/>
      <c r="BF42" s="42"/>
      <c r="BG42" s="42"/>
      <c r="BH42" s="10"/>
    </row>
    <row r="43" spans="1:60" ht="26.4" x14ac:dyDescent="0.25">
      <c r="A43" s="10"/>
      <c r="B43" s="4" t="s">
        <v>174</v>
      </c>
      <c r="C43" s="55" t="s">
        <v>175</v>
      </c>
      <c r="D43" s="57"/>
      <c r="E43" s="57"/>
      <c r="F43" s="28" t="s">
        <v>30</v>
      </c>
      <c r="G43" s="50" t="s">
        <v>109</v>
      </c>
      <c r="H43" s="56"/>
      <c r="I43" s="41"/>
      <c r="J43" s="42"/>
      <c r="K43" s="42"/>
      <c r="L43" s="42"/>
      <c r="M43" s="42"/>
      <c r="N43" s="42"/>
      <c r="O43" s="42"/>
      <c r="P43" s="42"/>
      <c r="Q43" s="42"/>
      <c r="R43" s="42"/>
      <c r="S43" s="42"/>
      <c r="T43" s="50" t="s">
        <v>109</v>
      </c>
      <c r="U43" s="50" t="s">
        <v>109</v>
      </c>
      <c r="V43" s="42"/>
      <c r="W43" s="42"/>
      <c r="X43" s="42"/>
      <c r="Y43" s="42"/>
      <c r="Z43" s="42"/>
      <c r="AA43" s="42"/>
      <c r="AB43" s="42"/>
      <c r="AC43" s="42"/>
      <c r="AD43" s="42"/>
      <c r="AE43" s="42"/>
      <c r="AF43" s="42"/>
      <c r="AG43" s="42"/>
      <c r="AH43" s="42"/>
      <c r="AI43" s="42"/>
      <c r="AJ43" s="42"/>
      <c r="AK43" s="42"/>
      <c r="AL43" s="42"/>
      <c r="AM43" s="42"/>
      <c r="AN43" s="42"/>
      <c r="AO43" s="42"/>
      <c r="AP43" s="42"/>
      <c r="AQ43" s="42"/>
      <c r="AR43" s="42"/>
      <c r="AS43" s="42"/>
      <c r="AT43" s="42"/>
      <c r="AU43" s="42"/>
      <c r="AV43" s="42"/>
      <c r="AW43" s="42"/>
      <c r="AX43" s="42"/>
      <c r="AY43" s="42"/>
      <c r="AZ43" s="42"/>
      <c r="BA43" s="42"/>
      <c r="BB43" s="42"/>
      <c r="BC43" s="42"/>
      <c r="BD43" s="42"/>
      <c r="BE43" s="42"/>
      <c r="BF43" s="42"/>
      <c r="BG43" s="42"/>
      <c r="BH43" s="10"/>
    </row>
    <row r="44" spans="1:60" ht="24.9" customHeight="1" x14ac:dyDescent="0.25">
      <c r="A44" s="10"/>
      <c r="B44" s="4" t="s">
        <v>176</v>
      </c>
      <c r="C44" s="214" t="s">
        <v>177</v>
      </c>
      <c r="D44" s="57" t="s">
        <v>178</v>
      </c>
      <c r="E44" s="57"/>
      <c r="F44" s="28" t="s">
        <v>30</v>
      </c>
      <c r="G44" s="50" t="s">
        <v>109</v>
      </c>
      <c r="H44" s="56"/>
      <c r="I44" s="41"/>
      <c r="J44" s="42"/>
      <c r="K44" s="42"/>
      <c r="L44" s="42"/>
      <c r="M44" s="42"/>
      <c r="N44" s="42"/>
      <c r="O44" s="42"/>
      <c r="P44" s="42"/>
      <c r="Q44" s="50" t="s">
        <v>109</v>
      </c>
      <c r="R44" s="42"/>
      <c r="S44" s="42"/>
      <c r="T44" s="42"/>
      <c r="U44" s="42"/>
      <c r="V44" s="42"/>
      <c r="W44" s="42"/>
      <c r="X44" s="42"/>
      <c r="Y44" s="42"/>
      <c r="Z44" s="42"/>
      <c r="AA44" s="42"/>
      <c r="AB44" s="42"/>
      <c r="AC44" s="42"/>
      <c r="AD44" s="42"/>
      <c r="AE44" s="42"/>
      <c r="AF44" s="42"/>
      <c r="AG44" s="42"/>
      <c r="AH44" s="42"/>
      <c r="AI44" s="42"/>
      <c r="AJ44" s="42"/>
      <c r="AK44" s="42"/>
      <c r="AL44" s="42"/>
      <c r="AM44" s="42"/>
      <c r="AN44" s="42"/>
      <c r="AO44" s="42"/>
      <c r="AP44" s="42"/>
      <c r="AQ44" s="42"/>
      <c r="AR44" s="42"/>
      <c r="AS44" s="42"/>
      <c r="AT44" s="42"/>
      <c r="AU44" s="42"/>
      <c r="AV44" s="42"/>
      <c r="AW44" s="42"/>
      <c r="AX44" s="42"/>
      <c r="AY44" s="42"/>
      <c r="AZ44" s="42"/>
      <c r="BA44" s="42"/>
      <c r="BB44" s="42"/>
      <c r="BC44" s="42"/>
      <c r="BD44" s="42"/>
      <c r="BE44" s="42"/>
      <c r="BF44" s="42"/>
      <c r="BG44" s="42"/>
      <c r="BH44" s="10"/>
    </row>
    <row r="45" spans="1:60" ht="26.4" x14ac:dyDescent="0.25">
      <c r="A45" s="10"/>
      <c r="B45" s="4" t="s">
        <v>179</v>
      </c>
      <c r="C45" s="216"/>
      <c r="D45" s="57" t="s">
        <v>180</v>
      </c>
      <c r="E45" s="57"/>
      <c r="F45" s="28" t="s">
        <v>30</v>
      </c>
      <c r="G45" s="50" t="s">
        <v>109</v>
      </c>
      <c r="H45" s="56"/>
      <c r="I45" s="41"/>
      <c r="J45" s="42"/>
      <c r="K45" s="42"/>
      <c r="L45" s="42"/>
      <c r="M45" s="42"/>
      <c r="N45" s="42"/>
      <c r="O45" s="42"/>
      <c r="P45" s="50" t="s">
        <v>109</v>
      </c>
      <c r="Q45" s="50" t="s">
        <v>109</v>
      </c>
      <c r="R45" s="42"/>
      <c r="S45" s="42"/>
      <c r="T45" s="42"/>
      <c r="U45" s="42"/>
      <c r="V45" s="42"/>
      <c r="W45" s="42"/>
      <c r="X45" s="42"/>
      <c r="Y45" s="42"/>
      <c r="Z45" s="42"/>
      <c r="AA45" s="42"/>
      <c r="AB45" s="42"/>
      <c r="AC45" s="42"/>
      <c r="AD45" s="42"/>
      <c r="AE45" s="42"/>
      <c r="AF45" s="42"/>
      <c r="AG45" s="42"/>
      <c r="AH45" s="42"/>
      <c r="AI45" s="42"/>
      <c r="AJ45" s="42"/>
      <c r="AK45" s="42"/>
      <c r="AL45" s="42"/>
      <c r="AM45" s="42"/>
      <c r="AN45" s="42"/>
      <c r="AO45" s="42"/>
      <c r="AP45" s="42"/>
      <c r="AQ45" s="42"/>
      <c r="AR45" s="42"/>
      <c r="AS45" s="42"/>
      <c r="AT45" s="42"/>
      <c r="AU45" s="42"/>
      <c r="AV45" s="42"/>
      <c r="AW45" s="42"/>
      <c r="AX45" s="42"/>
      <c r="AY45" s="42"/>
      <c r="AZ45" s="42"/>
      <c r="BA45" s="42"/>
      <c r="BB45" s="42"/>
      <c r="BC45" s="42"/>
      <c r="BD45" s="42"/>
      <c r="BE45" s="42"/>
      <c r="BF45" s="42"/>
      <c r="BG45" s="42"/>
      <c r="BH45" s="10"/>
    </row>
    <row r="46" spans="1:60" ht="39.6" x14ac:dyDescent="0.25">
      <c r="A46" s="10"/>
      <c r="B46" s="4" t="s">
        <v>181</v>
      </c>
      <c r="C46" s="216"/>
      <c r="D46" s="57" t="s">
        <v>182</v>
      </c>
      <c r="E46" s="57"/>
      <c r="F46" s="28" t="s">
        <v>30</v>
      </c>
      <c r="G46" s="50" t="s">
        <v>109</v>
      </c>
      <c r="H46" s="56" t="s">
        <v>183</v>
      </c>
      <c r="I46" s="41"/>
      <c r="J46" s="42"/>
      <c r="K46" s="42"/>
      <c r="L46" s="42"/>
      <c r="M46" s="42"/>
      <c r="N46" s="42"/>
      <c r="O46" s="42"/>
      <c r="P46" s="42"/>
      <c r="Q46" s="42"/>
      <c r="R46" s="42"/>
      <c r="S46" s="42"/>
      <c r="T46" s="42"/>
      <c r="U46" s="50" t="s">
        <v>109</v>
      </c>
      <c r="V46" s="42"/>
      <c r="W46" s="42"/>
      <c r="X46" s="42"/>
      <c r="Y46" s="42"/>
      <c r="Z46" s="42"/>
      <c r="AA46" s="42"/>
      <c r="AB46" s="42"/>
      <c r="AC46" s="42"/>
      <c r="AD46" s="42"/>
      <c r="AE46" s="42"/>
      <c r="AF46" s="42"/>
      <c r="AG46" s="42"/>
      <c r="AH46" s="42"/>
      <c r="AI46" s="42"/>
      <c r="AJ46" s="42"/>
      <c r="AK46" s="42"/>
      <c r="AL46" s="42"/>
      <c r="AM46" s="42"/>
      <c r="AN46" s="42"/>
      <c r="AO46" s="42"/>
      <c r="AP46" s="42"/>
      <c r="AQ46" s="42"/>
      <c r="AR46" s="42"/>
      <c r="AS46" s="42"/>
      <c r="AT46" s="42"/>
      <c r="AU46" s="42"/>
      <c r="AV46" s="42"/>
      <c r="AW46" s="42"/>
      <c r="AX46" s="42"/>
      <c r="AY46" s="42"/>
      <c r="AZ46" s="42"/>
      <c r="BA46" s="42"/>
      <c r="BB46" s="42"/>
      <c r="BC46" s="42"/>
      <c r="BD46" s="42"/>
      <c r="BE46" s="42"/>
      <c r="BF46" s="42"/>
      <c r="BG46" s="42"/>
      <c r="BH46" s="10"/>
    </row>
    <row r="47" spans="1:60" ht="26.4" x14ac:dyDescent="0.25">
      <c r="A47" s="10"/>
      <c r="B47" s="4" t="s">
        <v>184</v>
      </c>
      <c r="C47" s="215"/>
      <c r="D47" s="57" t="s">
        <v>185</v>
      </c>
      <c r="E47" s="57"/>
      <c r="F47" s="28" t="s">
        <v>30</v>
      </c>
      <c r="G47" s="50" t="s">
        <v>109</v>
      </c>
      <c r="H47" s="56"/>
      <c r="I47" s="41"/>
      <c r="J47" s="42"/>
      <c r="K47" s="42"/>
      <c r="L47" s="42"/>
      <c r="M47" s="42"/>
      <c r="N47" s="42"/>
      <c r="O47" s="42"/>
      <c r="P47" s="42"/>
      <c r="Q47" s="42"/>
      <c r="R47" s="42"/>
      <c r="S47" s="42"/>
      <c r="T47" s="42"/>
      <c r="U47" s="50" t="s">
        <v>109</v>
      </c>
      <c r="V47" s="50" t="s">
        <v>109</v>
      </c>
      <c r="W47" s="42"/>
      <c r="X47" s="42"/>
      <c r="Y47" s="42"/>
      <c r="Z47" s="42"/>
      <c r="AA47" s="42"/>
      <c r="AB47" s="42"/>
      <c r="AC47" s="42"/>
      <c r="AD47" s="42"/>
      <c r="AE47" s="42"/>
      <c r="AF47" s="42"/>
      <c r="AG47" s="42"/>
      <c r="AH47" s="42"/>
      <c r="AI47" s="42"/>
      <c r="AJ47" s="42"/>
      <c r="AK47" s="42"/>
      <c r="AL47" s="42"/>
      <c r="AM47" s="42"/>
      <c r="AN47" s="42"/>
      <c r="AO47" s="42"/>
      <c r="AP47" s="42"/>
      <c r="AQ47" s="42"/>
      <c r="AR47" s="42"/>
      <c r="AS47" s="42"/>
      <c r="AT47" s="42"/>
      <c r="AU47" s="42"/>
      <c r="AV47" s="42"/>
      <c r="AW47" s="42"/>
      <c r="AX47" s="42"/>
      <c r="AY47" s="42"/>
      <c r="AZ47" s="42"/>
      <c r="BA47" s="42"/>
      <c r="BB47" s="42"/>
      <c r="BC47" s="42"/>
      <c r="BD47" s="42"/>
      <c r="BE47" s="42"/>
      <c r="BF47" s="42"/>
      <c r="BG47" s="42"/>
      <c r="BH47" s="10"/>
    </row>
    <row r="48" spans="1:60" x14ac:dyDescent="0.25">
      <c r="A48" s="10"/>
      <c r="B48" s="4" t="s">
        <v>186</v>
      </c>
      <c r="C48" s="55" t="s">
        <v>187</v>
      </c>
      <c r="D48" s="57"/>
      <c r="E48" s="57"/>
      <c r="F48" s="28" t="s">
        <v>30</v>
      </c>
      <c r="G48" s="50" t="s">
        <v>109</v>
      </c>
      <c r="H48" s="56"/>
      <c r="I48" s="41"/>
      <c r="J48" s="42"/>
      <c r="K48" s="42"/>
      <c r="L48" s="42"/>
      <c r="M48" s="42"/>
      <c r="N48" s="42"/>
      <c r="O48" s="42"/>
      <c r="P48" s="42"/>
      <c r="Q48" s="42"/>
      <c r="R48" s="42"/>
      <c r="S48" s="42"/>
      <c r="T48" s="42"/>
      <c r="U48" s="42"/>
      <c r="V48" s="50" t="s">
        <v>109</v>
      </c>
      <c r="W48" s="42"/>
      <c r="X48" s="42"/>
      <c r="Y48" s="42"/>
      <c r="Z48" s="42"/>
      <c r="AA48" s="42"/>
      <c r="AB48" s="42"/>
      <c r="AC48" s="42"/>
      <c r="AD48" s="42"/>
      <c r="AE48" s="42"/>
      <c r="AF48" s="42"/>
      <c r="AG48" s="42"/>
      <c r="AH48" s="42"/>
      <c r="AI48" s="42"/>
      <c r="AJ48" s="42"/>
      <c r="AK48" s="42"/>
      <c r="AL48" s="42"/>
      <c r="AM48" s="42"/>
      <c r="AN48" s="42"/>
      <c r="AO48" s="42"/>
      <c r="AP48" s="42"/>
      <c r="AQ48" s="42"/>
      <c r="AR48" s="42"/>
      <c r="AS48" s="42"/>
      <c r="AT48" s="42"/>
      <c r="AU48" s="42"/>
      <c r="AV48" s="42"/>
      <c r="AW48" s="42"/>
      <c r="AX48" s="42"/>
      <c r="AY48" s="42"/>
      <c r="AZ48" s="42"/>
      <c r="BA48" s="42"/>
      <c r="BB48" s="42"/>
      <c r="BC48" s="42"/>
      <c r="BD48" s="42"/>
      <c r="BE48" s="42"/>
      <c r="BF48" s="42"/>
      <c r="BG48" s="42"/>
      <c r="BH48" s="10"/>
    </row>
    <row r="49" spans="1:60" x14ac:dyDescent="0.25">
      <c r="A49" s="10"/>
      <c r="B49" s="4" t="s">
        <v>188</v>
      </c>
      <c r="C49" s="55" t="s">
        <v>189</v>
      </c>
      <c r="D49" s="57"/>
      <c r="E49" s="57"/>
      <c r="F49" s="28" t="s">
        <v>30</v>
      </c>
      <c r="G49" s="50" t="s">
        <v>109</v>
      </c>
      <c r="H49" s="56"/>
      <c r="I49" s="41"/>
      <c r="J49" s="42"/>
      <c r="K49" s="42"/>
      <c r="L49" s="42"/>
      <c r="M49" s="42"/>
      <c r="N49" s="42"/>
      <c r="O49" s="42"/>
      <c r="P49" s="42"/>
      <c r="Q49" s="42"/>
      <c r="R49" s="42"/>
      <c r="S49" s="42"/>
      <c r="T49" s="42"/>
      <c r="U49" s="42"/>
      <c r="V49" s="50" t="s">
        <v>109</v>
      </c>
      <c r="W49" s="42"/>
      <c r="X49" s="42"/>
      <c r="Y49" s="42"/>
      <c r="Z49" s="42"/>
      <c r="AA49" s="42"/>
      <c r="AB49" s="42"/>
      <c r="AC49" s="42"/>
      <c r="AD49" s="42"/>
      <c r="AE49" s="42"/>
      <c r="AF49" s="42"/>
      <c r="AG49" s="42"/>
      <c r="AH49" s="42"/>
      <c r="AI49" s="42"/>
      <c r="AJ49" s="42"/>
      <c r="AK49" s="42"/>
      <c r="AL49" s="42"/>
      <c r="AM49" s="42"/>
      <c r="AN49" s="42"/>
      <c r="AO49" s="42"/>
      <c r="AP49" s="42"/>
      <c r="AQ49" s="42"/>
      <c r="AR49" s="42"/>
      <c r="AS49" s="42"/>
      <c r="AT49" s="42"/>
      <c r="AU49" s="42"/>
      <c r="AV49" s="42"/>
      <c r="AW49" s="42"/>
      <c r="AX49" s="42"/>
      <c r="AY49" s="42"/>
      <c r="AZ49" s="42"/>
      <c r="BA49" s="42"/>
      <c r="BB49" s="42"/>
      <c r="BC49" s="42"/>
      <c r="BD49" s="42"/>
      <c r="BE49" s="42"/>
      <c r="BF49" s="42"/>
      <c r="BG49" s="42"/>
      <c r="BH49" s="10"/>
    </row>
    <row r="50" spans="1:60" ht="26.4" x14ac:dyDescent="0.25">
      <c r="A50" s="10"/>
      <c r="B50" s="4" t="s">
        <v>190</v>
      </c>
      <c r="C50" s="205" t="s">
        <v>191</v>
      </c>
      <c r="D50" s="57"/>
      <c r="E50" s="57"/>
      <c r="F50" s="28" t="s">
        <v>30</v>
      </c>
      <c r="G50" s="50" t="s">
        <v>192</v>
      </c>
      <c r="H50" s="56"/>
      <c r="I50" s="41"/>
      <c r="J50" s="42"/>
      <c r="K50" s="42"/>
      <c r="L50" s="42"/>
      <c r="M50" s="42"/>
      <c r="N50" s="42"/>
      <c r="O50" s="42"/>
      <c r="P50" s="42"/>
      <c r="Q50" s="42"/>
      <c r="R50" s="42"/>
      <c r="S50" s="42"/>
      <c r="T50" s="42"/>
      <c r="U50" s="42"/>
      <c r="V50" s="42"/>
      <c r="W50" s="42"/>
      <c r="X50" s="42"/>
      <c r="Y50" s="42"/>
      <c r="Z50" s="42"/>
      <c r="AA50" s="42"/>
      <c r="AB50" s="42"/>
      <c r="AC50" s="42"/>
      <c r="AD50" s="42"/>
      <c r="AE50" s="50" t="s">
        <v>192</v>
      </c>
      <c r="AF50" s="42"/>
      <c r="AG50" s="42"/>
      <c r="AH50" s="42"/>
      <c r="AI50" s="42"/>
      <c r="AJ50" s="42"/>
      <c r="AK50" s="42"/>
      <c r="AL50" s="42"/>
      <c r="AM50" s="42"/>
      <c r="AN50" s="42"/>
      <c r="AO50" s="42"/>
      <c r="AP50" s="42"/>
      <c r="AQ50" s="42"/>
      <c r="AR50" s="42"/>
      <c r="AS50" s="42"/>
      <c r="AT50" s="42"/>
      <c r="AU50" s="42"/>
      <c r="AV50" s="42"/>
      <c r="AW50" s="42"/>
      <c r="AX50" s="42"/>
      <c r="AY50" s="42"/>
      <c r="AZ50" s="42"/>
      <c r="BA50" s="42"/>
      <c r="BB50" s="42"/>
      <c r="BC50" s="42"/>
      <c r="BD50" s="42"/>
      <c r="BE50" s="42"/>
      <c r="BF50" s="42"/>
      <c r="BG50" s="42"/>
      <c r="BH50" s="10"/>
    </row>
    <row r="51" spans="1:60" x14ac:dyDescent="0.25">
      <c r="A51" s="10"/>
      <c r="B51" s="4" t="s">
        <v>193</v>
      </c>
      <c r="C51" s="55"/>
      <c r="D51" s="57"/>
      <c r="E51" s="57"/>
      <c r="F51" s="28"/>
      <c r="G51" s="57"/>
      <c r="H51" s="56"/>
      <c r="I51" s="41"/>
      <c r="J51" s="42"/>
      <c r="K51" s="42"/>
      <c r="L51" s="42"/>
      <c r="M51" s="42"/>
      <c r="N51" s="42" t="s">
        <v>131</v>
      </c>
      <c r="O51" s="42"/>
      <c r="P51" s="42"/>
      <c r="Q51" s="42"/>
      <c r="R51" s="42"/>
      <c r="S51" s="42"/>
      <c r="T51" s="42"/>
      <c r="U51" s="42"/>
      <c r="V51" s="42"/>
      <c r="W51" s="42"/>
      <c r="X51" s="42"/>
      <c r="Y51" s="42"/>
      <c r="Z51" s="42"/>
      <c r="AA51" s="42"/>
      <c r="AB51" s="42"/>
      <c r="AC51" s="42"/>
      <c r="AD51" s="42"/>
      <c r="AE51" s="42"/>
      <c r="AF51" s="42"/>
      <c r="AG51" s="42"/>
      <c r="AH51" s="42"/>
      <c r="AI51" s="42"/>
      <c r="AJ51" s="42"/>
      <c r="AK51" s="42"/>
      <c r="AL51" s="42"/>
      <c r="AM51" s="42"/>
      <c r="AN51" s="42"/>
      <c r="AO51" s="42"/>
      <c r="AP51" s="42"/>
      <c r="AQ51" s="42"/>
      <c r="AR51" s="42"/>
      <c r="AS51" s="42"/>
      <c r="AT51" s="42"/>
      <c r="AU51" s="42"/>
      <c r="AV51" s="42"/>
      <c r="AW51" s="42"/>
      <c r="AX51" s="42"/>
      <c r="AY51" s="42"/>
      <c r="AZ51" s="42"/>
      <c r="BA51" s="42"/>
      <c r="BB51" s="42"/>
      <c r="BC51" s="42"/>
      <c r="BD51" s="42"/>
      <c r="BE51" s="42"/>
      <c r="BF51" s="42"/>
      <c r="BG51" s="42"/>
      <c r="BH51" s="10"/>
    </row>
    <row r="52" spans="1:60" x14ac:dyDescent="0.25">
      <c r="A52" s="10"/>
      <c r="B52" s="4" t="s">
        <v>194</v>
      </c>
      <c r="C52" s="55"/>
      <c r="D52" s="57"/>
      <c r="E52" s="57"/>
      <c r="F52" s="28"/>
      <c r="G52" s="57"/>
      <c r="H52" s="56"/>
      <c r="I52" s="41"/>
      <c r="J52" s="42"/>
      <c r="K52" s="42"/>
      <c r="L52" s="42"/>
      <c r="M52" s="42"/>
      <c r="N52" s="42"/>
      <c r="O52" s="42"/>
      <c r="P52" s="42"/>
      <c r="Q52" s="42"/>
      <c r="R52" s="42"/>
      <c r="S52" s="42"/>
      <c r="T52" s="42"/>
      <c r="U52" s="42"/>
      <c r="V52" s="42"/>
      <c r="W52" s="42"/>
      <c r="X52" s="42"/>
      <c r="Y52" s="42"/>
      <c r="Z52" s="42"/>
      <c r="AA52" s="42"/>
      <c r="AB52" s="42"/>
      <c r="AC52" s="42"/>
      <c r="AD52" s="42"/>
      <c r="AE52" s="42"/>
      <c r="AF52" s="42"/>
      <c r="AG52" s="42"/>
      <c r="AH52" s="42"/>
      <c r="AI52" s="42"/>
      <c r="AJ52" s="42"/>
      <c r="AK52" s="42"/>
      <c r="AL52" s="42"/>
      <c r="AM52" s="42"/>
      <c r="AN52" s="42"/>
      <c r="AO52" s="42"/>
      <c r="AP52" s="42"/>
      <c r="AQ52" s="42"/>
      <c r="AR52" s="42"/>
      <c r="AS52" s="42"/>
      <c r="AT52" s="42"/>
      <c r="AU52" s="42"/>
      <c r="AV52" s="42"/>
      <c r="AW52" s="42"/>
      <c r="AX52" s="42"/>
      <c r="AY52" s="42"/>
      <c r="AZ52" s="42"/>
      <c r="BA52" s="42"/>
      <c r="BB52" s="42"/>
      <c r="BC52" s="42"/>
      <c r="BD52" s="42"/>
      <c r="BE52" s="42"/>
      <c r="BF52" s="42"/>
      <c r="BG52" s="42"/>
      <c r="BH52" s="10"/>
    </row>
    <row r="53" spans="1:60" x14ac:dyDescent="0.25">
      <c r="A53" s="10"/>
      <c r="B53" s="4" t="s">
        <v>195</v>
      </c>
      <c r="C53" s="55"/>
      <c r="D53" s="57"/>
      <c r="E53" s="57"/>
      <c r="F53" s="28"/>
      <c r="G53" s="57"/>
      <c r="H53" s="56"/>
      <c r="I53" s="41"/>
      <c r="J53" s="42"/>
      <c r="K53" s="42"/>
      <c r="L53" s="42"/>
      <c r="M53" s="42"/>
      <c r="N53" s="42"/>
      <c r="O53" s="42"/>
      <c r="P53" s="42"/>
      <c r="Q53" s="42"/>
      <c r="R53" s="42"/>
      <c r="S53" s="42"/>
      <c r="T53" s="42"/>
      <c r="U53" s="42"/>
      <c r="V53" s="42"/>
      <c r="W53" s="42"/>
      <c r="X53" s="42"/>
      <c r="Y53" s="42"/>
      <c r="Z53" s="42"/>
      <c r="AA53" s="42"/>
      <c r="AB53" s="42"/>
      <c r="AC53" s="42"/>
      <c r="AD53" s="42"/>
      <c r="AE53" s="42"/>
      <c r="AF53" s="42"/>
      <c r="AG53" s="42"/>
      <c r="AH53" s="42"/>
      <c r="AI53" s="42"/>
      <c r="AJ53" s="42"/>
      <c r="AK53" s="42"/>
      <c r="AL53" s="42"/>
      <c r="AM53" s="42"/>
      <c r="AN53" s="42"/>
      <c r="AO53" s="42"/>
      <c r="AP53" s="42"/>
      <c r="AQ53" s="42"/>
      <c r="AR53" s="42"/>
      <c r="AS53" s="42"/>
      <c r="AT53" s="42"/>
      <c r="AU53" s="42"/>
      <c r="AV53" s="42"/>
      <c r="AW53" s="42"/>
      <c r="AX53" s="42"/>
      <c r="AY53" s="42"/>
      <c r="AZ53" s="42"/>
      <c r="BA53" s="42"/>
      <c r="BB53" s="42"/>
      <c r="BC53" s="42"/>
      <c r="BD53" s="42"/>
      <c r="BE53" s="42"/>
      <c r="BF53" s="42"/>
      <c r="BG53" s="42"/>
      <c r="BH53" s="10"/>
    </row>
    <row r="54" spans="1:60" x14ac:dyDescent="0.25">
      <c r="A54" s="10"/>
      <c r="B54" s="4" t="s">
        <v>196</v>
      </c>
      <c r="C54" s="55"/>
      <c r="D54" s="57"/>
      <c r="E54" s="57"/>
      <c r="F54" s="28"/>
      <c r="G54" s="57"/>
      <c r="H54" s="56"/>
      <c r="I54" s="41"/>
      <c r="J54" s="42"/>
      <c r="K54" s="42"/>
      <c r="L54" s="42"/>
      <c r="M54" s="42"/>
      <c r="N54" s="42"/>
      <c r="O54" s="42"/>
      <c r="P54" s="42"/>
      <c r="Q54" s="42"/>
      <c r="R54" s="42"/>
      <c r="S54" s="42"/>
      <c r="T54" s="42"/>
      <c r="U54" s="42"/>
      <c r="V54" s="42"/>
      <c r="W54" s="42"/>
      <c r="X54" s="42"/>
      <c r="Y54" s="42"/>
      <c r="Z54" s="42"/>
      <c r="AA54" s="42"/>
      <c r="AB54" s="42"/>
      <c r="AC54" s="42"/>
      <c r="AD54" s="42"/>
      <c r="AE54" s="42"/>
      <c r="AF54" s="42"/>
      <c r="AG54" s="42"/>
      <c r="AH54" s="42"/>
      <c r="AI54" s="42"/>
      <c r="AJ54" s="42"/>
      <c r="AK54" s="42"/>
      <c r="AL54" s="42"/>
      <c r="AM54" s="42"/>
      <c r="AN54" s="42"/>
      <c r="AO54" s="42"/>
      <c r="AP54" s="42"/>
      <c r="AQ54" s="42"/>
      <c r="AR54" s="42"/>
      <c r="AS54" s="42"/>
      <c r="AT54" s="42"/>
      <c r="AU54" s="42"/>
      <c r="AV54" s="42"/>
      <c r="AW54" s="42"/>
      <c r="AX54" s="42"/>
      <c r="AY54" s="42"/>
      <c r="AZ54" s="42"/>
      <c r="BA54" s="42"/>
      <c r="BB54" s="42"/>
      <c r="BC54" s="42"/>
      <c r="BD54" s="42"/>
      <c r="BE54" s="42"/>
      <c r="BF54" s="42"/>
      <c r="BG54" s="42"/>
      <c r="BH54" s="10"/>
    </row>
    <row r="55" spans="1:60" x14ac:dyDescent="0.25">
      <c r="A55" s="10"/>
      <c r="B55" s="4" t="s">
        <v>197</v>
      </c>
      <c r="C55" s="55"/>
      <c r="D55" s="57"/>
      <c r="E55" s="57"/>
      <c r="F55" s="28"/>
      <c r="G55" s="57"/>
      <c r="H55" s="56"/>
      <c r="I55" s="41"/>
      <c r="J55" s="42"/>
      <c r="K55" s="42"/>
      <c r="L55" s="42"/>
      <c r="M55" s="42"/>
      <c r="N55" s="42"/>
      <c r="O55" s="42"/>
      <c r="P55" s="42"/>
      <c r="Q55" s="42"/>
      <c r="R55" s="42"/>
      <c r="S55" s="42"/>
      <c r="T55" s="42"/>
      <c r="U55" s="42"/>
      <c r="V55" s="42"/>
      <c r="W55" s="42"/>
      <c r="X55" s="42"/>
      <c r="Y55" s="42"/>
      <c r="Z55" s="42"/>
      <c r="AA55" s="42"/>
      <c r="AB55" s="42"/>
      <c r="AC55" s="42"/>
      <c r="AD55" s="42"/>
      <c r="AE55" s="42"/>
      <c r="AF55" s="42"/>
      <c r="AG55" s="42"/>
      <c r="AH55" s="42"/>
      <c r="AI55" s="42"/>
      <c r="AJ55" s="42"/>
      <c r="AK55" s="42"/>
      <c r="AL55" s="42"/>
      <c r="AM55" s="42"/>
      <c r="AN55" s="42"/>
      <c r="AO55" s="42"/>
      <c r="AP55" s="42"/>
      <c r="AQ55" s="42"/>
      <c r="AR55" s="42"/>
      <c r="AS55" s="42"/>
      <c r="AT55" s="42"/>
      <c r="AU55" s="42"/>
      <c r="AV55" s="42"/>
      <c r="AW55" s="42"/>
      <c r="AX55" s="42"/>
      <c r="AY55" s="42"/>
      <c r="AZ55" s="42"/>
      <c r="BA55" s="42"/>
      <c r="BB55" s="42"/>
      <c r="BC55" s="42"/>
      <c r="BD55" s="42"/>
      <c r="BE55" s="42"/>
      <c r="BF55" s="42"/>
      <c r="BG55" s="42"/>
      <c r="BH55" s="10"/>
    </row>
    <row r="56" spans="1:60" x14ac:dyDescent="0.25">
      <c r="A56" s="10"/>
      <c r="B56" s="4" t="s">
        <v>198</v>
      </c>
      <c r="C56" s="55"/>
      <c r="D56" s="57"/>
      <c r="E56" s="57"/>
      <c r="F56" s="28"/>
      <c r="G56" s="57"/>
      <c r="H56" s="56"/>
      <c r="I56" s="41"/>
      <c r="J56" s="42"/>
      <c r="K56" s="42"/>
      <c r="L56" s="42"/>
      <c r="M56" s="42"/>
      <c r="N56" s="42"/>
      <c r="O56" s="42"/>
      <c r="P56" s="42"/>
      <c r="Q56" s="42"/>
      <c r="R56" s="42"/>
      <c r="S56" s="42"/>
      <c r="T56" s="42"/>
      <c r="U56" s="42"/>
      <c r="V56" s="42"/>
      <c r="W56" s="42"/>
      <c r="X56" s="42"/>
      <c r="Y56" s="42"/>
      <c r="Z56" s="42"/>
      <c r="AA56" s="42"/>
      <c r="AB56" s="42"/>
      <c r="AC56" s="42"/>
      <c r="AD56" s="42"/>
      <c r="AE56" s="42"/>
      <c r="AF56" s="42"/>
      <c r="AG56" s="42"/>
      <c r="AH56" s="42"/>
      <c r="AI56" s="42"/>
      <c r="AJ56" s="42"/>
      <c r="AK56" s="42"/>
      <c r="AL56" s="42"/>
      <c r="AM56" s="42"/>
      <c r="AN56" s="42"/>
      <c r="AO56" s="42"/>
      <c r="AP56" s="42"/>
      <c r="AQ56" s="42"/>
      <c r="AR56" s="42"/>
      <c r="AS56" s="42"/>
      <c r="AT56" s="42"/>
      <c r="AU56" s="42"/>
      <c r="AV56" s="42"/>
      <c r="AW56" s="42"/>
      <c r="AX56" s="42"/>
      <c r="AY56" s="42"/>
      <c r="AZ56" s="42"/>
      <c r="BA56" s="42"/>
      <c r="BB56" s="42"/>
      <c r="BC56" s="42"/>
      <c r="BD56" s="42"/>
      <c r="BE56" s="42"/>
      <c r="BF56" s="42"/>
      <c r="BG56" s="42"/>
      <c r="BH56" s="10"/>
    </row>
    <row r="57" spans="1:60" x14ac:dyDescent="0.25">
      <c r="A57" s="10"/>
      <c r="B57" s="4" t="s">
        <v>199</v>
      </c>
      <c r="C57" s="55"/>
      <c r="D57" s="57"/>
      <c r="E57" s="57"/>
      <c r="F57" s="28"/>
      <c r="G57" s="57"/>
      <c r="H57" s="56"/>
      <c r="I57" s="41"/>
      <c r="J57" s="42"/>
      <c r="K57" s="42"/>
      <c r="L57" s="42"/>
      <c r="M57" s="42"/>
      <c r="N57" s="42"/>
      <c r="O57" s="42"/>
      <c r="P57" s="42"/>
      <c r="Q57" s="42"/>
      <c r="R57" s="42"/>
      <c r="S57" s="42"/>
      <c r="T57" s="42"/>
      <c r="U57" s="42"/>
      <c r="V57" s="42"/>
      <c r="W57" s="42"/>
      <c r="X57" s="42"/>
      <c r="Y57" s="42"/>
      <c r="Z57" s="42"/>
      <c r="AA57" s="42"/>
      <c r="AB57" s="42"/>
      <c r="AC57" s="42"/>
      <c r="AD57" s="42"/>
      <c r="AE57" s="42"/>
      <c r="AF57" s="42"/>
      <c r="AG57" s="42"/>
      <c r="AH57" s="42"/>
      <c r="AI57" s="42"/>
      <c r="AJ57" s="42"/>
      <c r="AK57" s="42"/>
      <c r="AL57" s="42"/>
      <c r="AM57" s="42"/>
      <c r="AN57" s="42"/>
      <c r="AO57" s="42"/>
      <c r="AP57" s="42"/>
      <c r="AQ57" s="42"/>
      <c r="AR57" s="42"/>
      <c r="AS57" s="42"/>
      <c r="AT57" s="42"/>
      <c r="AU57" s="42"/>
      <c r="AV57" s="42"/>
      <c r="AW57" s="42"/>
      <c r="AX57" s="42"/>
      <c r="AY57" s="42"/>
      <c r="AZ57" s="42"/>
      <c r="BA57" s="42"/>
      <c r="BB57" s="42"/>
      <c r="BC57" s="42"/>
      <c r="BD57" s="42"/>
      <c r="BE57" s="42"/>
      <c r="BF57" s="42"/>
      <c r="BG57" s="42"/>
      <c r="BH57" s="10"/>
    </row>
    <row r="58" spans="1:60" x14ac:dyDescent="0.25">
      <c r="A58" s="10"/>
      <c r="B58" s="4" t="s">
        <v>200</v>
      </c>
      <c r="C58" s="55"/>
      <c r="D58" s="57"/>
      <c r="E58" s="57"/>
      <c r="F58" s="28"/>
      <c r="G58" s="57"/>
      <c r="H58" s="56"/>
      <c r="I58" s="41"/>
      <c r="J58" s="42"/>
      <c r="K58" s="42"/>
      <c r="L58" s="42"/>
      <c r="M58" s="42"/>
      <c r="N58" s="42"/>
      <c r="O58" s="42"/>
      <c r="P58" s="42"/>
      <c r="Q58" s="42"/>
      <c r="R58" s="42"/>
      <c r="S58" s="42"/>
      <c r="T58" s="42"/>
      <c r="U58" s="42"/>
      <c r="V58" s="42"/>
      <c r="W58" s="42"/>
      <c r="X58" s="42"/>
      <c r="Y58" s="42"/>
      <c r="Z58" s="42"/>
      <c r="AA58" s="42"/>
      <c r="AB58" s="42"/>
      <c r="AC58" s="42"/>
      <c r="AD58" s="42"/>
      <c r="AE58" s="42"/>
      <c r="AF58" s="42"/>
      <c r="AG58" s="42"/>
      <c r="AH58" s="42"/>
      <c r="AI58" s="42"/>
      <c r="AJ58" s="42"/>
      <c r="AK58" s="42"/>
      <c r="AL58" s="42"/>
      <c r="AM58" s="42"/>
      <c r="AN58" s="42"/>
      <c r="AO58" s="42"/>
      <c r="AP58" s="42"/>
      <c r="AQ58" s="42"/>
      <c r="AR58" s="42"/>
      <c r="AS58" s="42"/>
      <c r="AT58" s="42"/>
      <c r="AU58" s="42"/>
      <c r="AV58" s="42"/>
      <c r="AW58" s="42"/>
      <c r="AX58" s="42"/>
      <c r="AY58" s="42"/>
      <c r="AZ58" s="42"/>
      <c r="BA58" s="42"/>
      <c r="BB58" s="42"/>
      <c r="BC58" s="42"/>
      <c r="BD58" s="42"/>
      <c r="BE58" s="42"/>
      <c r="BF58" s="42"/>
      <c r="BG58" s="42"/>
      <c r="BH58" s="10"/>
    </row>
    <row r="59" spans="1:60" x14ac:dyDescent="0.25">
      <c r="A59" s="10"/>
      <c r="B59" s="4" t="s">
        <v>201</v>
      </c>
      <c r="C59" s="55"/>
      <c r="D59" s="57"/>
      <c r="E59" s="57"/>
      <c r="F59" s="28"/>
      <c r="G59" s="57"/>
      <c r="H59" s="56"/>
      <c r="I59" s="41"/>
      <c r="J59" s="42"/>
      <c r="K59" s="42"/>
      <c r="L59" s="42"/>
      <c r="M59" s="42"/>
      <c r="N59" s="42"/>
      <c r="O59" s="42"/>
      <c r="P59" s="42"/>
      <c r="Q59" s="42"/>
      <c r="R59" s="42"/>
      <c r="S59" s="42"/>
      <c r="T59" s="42"/>
      <c r="U59" s="42"/>
      <c r="V59" s="42"/>
      <c r="W59" s="42"/>
      <c r="X59" s="42"/>
      <c r="Y59" s="42"/>
      <c r="Z59" s="42"/>
      <c r="AA59" s="42"/>
      <c r="AB59" s="42"/>
      <c r="AC59" s="42"/>
      <c r="AD59" s="42"/>
      <c r="AE59" s="42"/>
      <c r="AF59" s="42"/>
      <c r="AG59" s="42"/>
      <c r="AH59" s="42"/>
      <c r="AI59" s="42"/>
      <c r="AJ59" s="42"/>
      <c r="AK59" s="42"/>
      <c r="AL59" s="42"/>
      <c r="AM59" s="42"/>
      <c r="AN59" s="42"/>
      <c r="AO59" s="42"/>
      <c r="AP59" s="42"/>
      <c r="AQ59" s="42"/>
      <c r="AR59" s="42"/>
      <c r="AS59" s="42"/>
      <c r="AT59" s="42"/>
      <c r="AU59" s="42"/>
      <c r="AV59" s="42"/>
      <c r="AW59" s="42"/>
      <c r="AX59" s="42"/>
      <c r="AY59" s="42"/>
      <c r="AZ59" s="42"/>
      <c r="BA59" s="42"/>
      <c r="BB59" s="42"/>
      <c r="BC59" s="42"/>
      <c r="BD59" s="42"/>
      <c r="BE59" s="42"/>
      <c r="BF59" s="42"/>
      <c r="BG59" s="42"/>
      <c r="BH59" s="10"/>
    </row>
    <row r="60" spans="1:60" x14ac:dyDescent="0.25">
      <c r="A60" s="10"/>
      <c r="B60" s="4" t="s">
        <v>202</v>
      </c>
      <c r="C60" s="55"/>
      <c r="D60" s="57"/>
      <c r="E60" s="57"/>
      <c r="F60" s="28"/>
      <c r="G60" s="57"/>
      <c r="H60" s="56"/>
      <c r="I60" s="41"/>
      <c r="J60" s="42"/>
      <c r="K60" s="42"/>
      <c r="L60" s="42"/>
      <c r="M60" s="42"/>
      <c r="N60" s="42"/>
      <c r="O60" s="42"/>
      <c r="P60" s="42"/>
      <c r="Q60" s="42"/>
      <c r="R60" s="42"/>
      <c r="S60" s="42"/>
      <c r="T60" s="42"/>
      <c r="U60" s="42"/>
      <c r="V60" s="42"/>
      <c r="W60" s="42"/>
      <c r="X60" s="42"/>
      <c r="Y60" s="42"/>
      <c r="Z60" s="42"/>
      <c r="AA60" s="42"/>
      <c r="AB60" s="42"/>
      <c r="AC60" s="42"/>
      <c r="AD60" s="42"/>
      <c r="AE60" s="42"/>
      <c r="AF60" s="42"/>
      <c r="AG60" s="42"/>
      <c r="AH60" s="42"/>
      <c r="AI60" s="42"/>
      <c r="AJ60" s="42"/>
      <c r="AK60" s="42"/>
      <c r="AL60" s="42"/>
      <c r="AM60" s="42"/>
      <c r="AN60" s="42"/>
      <c r="AO60" s="42"/>
      <c r="AP60" s="42"/>
      <c r="AQ60" s="42"/>
      <c r="AR60" s="42"/>
      <c r="AS60" s="42"/>
      <c r="AT60" s="42"/>
      <c r="AU60" s="42"/>
      <c r="AV60" s="42"/>
      <c r="AW60" s="42"/>
      <c r="AX60" s="42"/>
      <c r="AY60" s="42"/>
      <c r="AZ60" s="42"/>
      <c r="BA60" s="42"/>
      <c r="BB60" s="42"/>
      <c r="BC60" s="42"/>
      <c r="BD60" s="42"/>
      <c r="BE60" s="42"/>
      <c r="BF60" s="42"/>
      <c r="BG60" s="42"/>
      <c r="BH60" s="10"/>
    </row>
    <row r="61" spans="1:60" x14ac:dyDescent="0.25">
      <c r="A61" s="10"/>
      <c r="B61" s="4" t="s">
        <v>203</v>
      </c>
      <c r="C61" s="55"/>
      <c r="D61" s="57"/>
      <c r="E61" s="57"/>
      <c r="F61" s="28"/>
      <c r="G61" s="57"/>
      <c r="H61" s="56"/>
      <c r="I61" s="41"/>
      <c r="J61" s="42"/>
      <c r="K61" s="42"/>
      <c r="L61" s="42"/>
      <c r="M61" s="42"/>
      <c r="N61" s="42"/>
      <c r="O61" s="42"/>
      <c r="P61" s="42"/>
      <c r="Q61" s="42"/>
      <c r="R61" s="42"/>
      <c r="S61" s="42"/>
      <c r="T61" s="42"/>
      <c r="U61" s="42"/>
      <c r="V61" s="42"/>
      <c r="W61" s="42"/>
      <c r="X61" s="42"/>
      <c r="Y61" s="42"/>
      <c r="Z61" s="42"/>
      <c r="AA61" s="42"/>
      <c r="AB61" s="42"/>
      <c r="AC61" s="42"/>
      <c r="AD61" s="42"/>
      <c r="AE61" s="42"/>
      <c r="AF61" s="42"/>
      <c r="AG61" s="42"/>
      <c r="AH61" s="42"/>
      <c r="AI61" s="42"/>
      <c r="AJ61" s="42"/>
      <c r="AK61" s="42"/>
      <c r="AL61" s="42"/>
      <c r="AM61" s="42"/>
      <c r="AN61" s="42"/>
      <c r="AO61" s="42"/>
      <c r="AP61" s="42"/>
      <c r="AQ61" s="42"/>
      <c r="AR61" s="42"/>
      <c r="AS61" s="42"/>
      <c r="AT61" s="42"/>
      <c r="AU61" s="42"/>
      <c r="AV61" s="42"/>
      <c r="AW61" s="42"/>
      <c r="AX61" s="42"/>
      <c r="AY61" s="42"/>
      <c r="AZ61" s="42"/>
      <c r="BA61" s="42"/>
      <c r="BB61" s="42"/>
      <c r="BC61" s="42"/>
      <c r="BD61" s="42"/>
      <c r="BE61" s="42"/>
      <c r="BF61" s="42"/>
      <c r="BG61" s="42"/>
      <c r="BH61" s="10"/>
    </row>
    <row r="62" spans="1:60" x14ac:dyDescent="0.25">
      <c r="A62" s="10"/>
      <c r="B62" s="4" t="s">
        <v>204</v>
      </c>
      <c r="C62" s="55"/>
      <c r="D62" s="57"/>
      <c r="E62" s="57"/>
      <c r="F62" s="28"/>
      <c r="G62" s="57"/>
      <c r="H62" s="56"/>
      <c r="I62" s="41"/>
      <c r="J62" s="42"/>
      <c r="K62" s="42"/>
      <c r="L62" s="42"/>
      <c r="M62" s="42"/>
      <c r="N62" s="42"/>
      <c r="O62" s="42"/>
      <c r="P62" s="42"/>
      <c r="Q62" s="42"/>
      <c r="R62" s="42"/>
      <c r="S62" s="42"/>
      <c r="T62" s="42"/>
      <c r="U62" s="42"/>
      <c r="V62" s="42"/>
      <c r="W62" s="42"/>
      <c r="X62" s="42"/>
      <c r="Y62" s="42"/>
      <c r="Z62" s="42"/>
      <c r="AA62" s="42"/>
      <c r="AB62" s="42"/>
      <c r="AC62" s="42"/>
      <c r="AD62" s="42"/>
      <c r="AE62" s="42"/>
      <c r="AF62" s="42"/>
      <c r="AG62" s="42"/>
      <c r="AH62" s="42"/>
      <c r="AI62" s="42"/>
      <c r="AJ62" s="42"/>
      <c r="AK62" s="42"/>
      <c r="AL62" s="42"/>
      <c r="AM62" s="42"/>
      <c r="AN62" s="42"/>
      <c r="AO62" s="42"/>
      <c r="AP62" s="42"/>
      <c r="AQ62" s="42"/>
      <c r="AR62" s="42"/>
      <c r="AS62" s="42"/>
      <c r="AT62" s="42"/>
      <c r="AU62" s="42"/>
      <c r="AV62" s="42"/>
      <c r="AW62" s="42"/>
      <c r="AX62" s="42"/>
      <c r="AY62" s="42"/>
      <c r="AZ62" s="42"/>
      <c r="BA62" s="42"/>
      <c r="BB62" s="42"/>
      <c r="BC62" s="42"/>
      <c r="BD62" s="42"/>
      <c r="BE62" s="42"/>
      <c r="BF62" s="42"/>
      <c r="BG62" s="42"/>
      <c r="BH62" s="10"/>
    </row>
    <row r="63" spans="1:60" x14ac:dyDescent="0.25">
      <c r="A63" s="10"/>
      <c r="B63" s="4" t="s">
        <v>205</v>
      </c>
      <c r="C63" s="55"/>
      <c r="D63" s="57"/>
      <c r="E63" s="57"/>
      <c r="F63" s="28"/>
      <c r="G63" s="57"/>
      <c r="H63" s="56"/>
      <c r="I63" s="41"/>
      <c r="J63" s="42"/>
      <c r="K63" s="42"/>
      <c r="L63" s="42"/>
      <c r="M63" s="42"/>
      <c r="N63" s="42"/>
      <c r="O63" s="42"/>
      <c r="P63" s="42"/>
      <c r="Q63" s="42"/>
      <c r="R63" s="42"/>
      <c r="S63" s="42"/>
      <c r="T63" s="42"/>
      <c r="U63" s="42"/>
      <c r="V63" s="42"/>
      <c r="W63" s="42"/>
      <c r="X63" s="42"/>
      <c r="Y63" s="42"/>
      <c r="Z63" s="42"/>
      <c r="AA63" s="42"/>
      <c r="AB63" s="42"/>
      <c r="AC63" s="42"/>
      <c r="AD63" s="42"/>
      <c r="AE63" s="42"/>
      <c r="AF63" s="42"/>
      <c r="AG63" s="42"/>
      <c r="AH63" s="42"/>
      <c r="AI63" s="42"/>
      <c r="AJ63" s="42"/>
      <c r="AK63" s="42"/>
      <c r="AL63" s="42"/>
      <c r="AM63" s="42"/>
      <c r="AN63" s="42"/>
      <c r="AO63" s="42"/>
      <c r="AP63" s="42"/>
      <c r="AQ63" s="42"/>
      <c r="AR63" s="42"/>
      <c r="AS63" s="42"/>
      <c r="AT63" s="42"/>
      <c r="AU63" s="42"/>
      <c r="AV63" s="42"/>
      <c r="AW63" s="42"/>
      <c r="AX63" s="42"/>
      <c r="AY63" s="42"/>
      <c r="AZ63" s="42"/>
      <c r="BA63" s="42"/>
      <c r="BB63" s="42"/>
      <c r="BC63" s="42"/>
      <c r="BD63" s="42"/>
      <c r="BE63" s="42"/>
      <c r="BF63" s="42"/>
      <c r="BG63" s="42"/>
      <c r="BH63" s="10"/>
    </row>
    <row r="64" spans="1:60" x14ac:dyDescent="0.25">
      <c r="A64" s="10"/>
      <c r="B64" s="4" t="s">
        <v>206</v>
      </c>
      <c r="C64" s="55"/>
      <c r="D64" s="57"/>
      <c r="E64" s="57"/>
      <c r="F64" s="28"/>
      <c r="G64" s="57"/>
      <c r="H64" s="56"/>
      <c r="I64" s="41"/>
      <c r="J64" s="42"/>
      <c r="K64" s="42"/>
      <c r="L64" s="42"/>
      <c r="M64" s="42"/>
      <c r="N64" s="42"/>
      <c r="O64" s="42"/>
      <c r="P64" s="42"/>
      <c r="Q64" s="42"/>
      <c r="R64" s="42"/>
      <c r="S64" s="42"/>
      <c r="T64" s="42"/>
      <c r="U64" s="42"/>
      <c r="V64" s="42"/>
      <c r="W64" s="42"/>
      <c r="X64" s="42"/>
      <c r="Y64" s="42"/>
      <c r="Z64" s="42"/>
      <c r="AA64" s="42"/>
      <c r="AB64" s="42"/>
      <c r="AC64" s="42"/>
      <c r="AD64" s="42"/>
      <c r="AE64" s="42"/>
      <c r="AF64" s="42"/>
      <c r="AG64" s="42"/>
      <c r="AH64" s="42"/>
      <c r="AI64" s="42"/>
      <c r="AJ64" s="42"/>
      <c r="AK64" s="42"/>
      <c r="AL64" s="42"/>
      <c r="AM64" s="42"/>
      <c r="AN64" s="42"/>
      <c r="AO64" s="42"/>
      <c r="AP64" s="42"/>
      <c r="AQ64" s="42"/>
      <c r="AR64" s="42"/>
      <c r="AS64" s="42"/>
      <c r="AT64" s="42"/>
      <c r="AU64" s="42"/>
      <c r="AV64" s="42"/>
      <c r="AW64" s="42"/>
      <c r="AX64" s="42"/>
      <c r="AY64" s="42"/>
      <c r="AZ64" s="42"/>
      <c r="BA64" s="42"/>
      <c r="BB64" s="42"/>
      <c r="BC64" s="42"/>
      <c r="BD64" s="42"/>
      <c r="BE64" s="42"/>
      <c r="BF64" s="42"/>
      <c r="BG64" s="42"/>
      <c r="BH64" s="10"/>
    </row>
    <row r="65" spans="1:60" x14ac:dyDescent="0.25">
      <c r="A65" s="10"/>
      <c r="B65" s="4" t="s">
        <v>207</v>
      </c>
      <c r="C65" s="55"/>
      <c r="D65" s="57"/>
      <c r="E65" s="57"/>
      <c r="F65" s="28"/>
      <c r="G65" s="57"/>
      <c r="H65" s="56"/>
      <c r="I65" s="41"/>
      <c r="J65" s="42"/>
      <c r="K65" s="42"/>
      <c r="L65" s="42"/>
      <c r="M65" s="42"/>
      <c r="N65" s="42"/>
      <c r="O65" s="42"/>
      <c r="P65" s="42"/>
      <c r="Q65" s="42"/>
      <c r="R65" s="42"/>
      <c r="S65" s="42"/>
      <c r="T65" s="42"/>
      <c r="U65" s="42"/>
      <c r="V65" s="42"/>
      <c r="W65" s="42"/>
      <c r="X65" s="42"/>
      <c r="Y65" s="42"/>
      <c r="Z65" s="42"/>
      <c r="AA65" s="42"/>
      <c r="AB65" s="42"/>
      <c r="AC65" s="42"/>
      <c r="AD65" s="42"/>
      <c r="AE65" s="42"/>
      <c r="AF65" s="42"/>
      <c r="AG65" s="42"/>
      <c r="AH65" s="42"/>
      <c r="AI65" s="42"/>
      <c r="AJ65" s="42"/>
      <c r="AK65" s="42"/>
      <c r="AL65" s="42"/>
      <c r="AM65" s="42"/>
      <c r="AN65" s="42"/>
      <c r="AO65" s="42"/>
      <c r="AP65" s="42"/>
      <c r="AQ65" s="42"/>
      <c r="AR65" s="42"/>
      <c r="AS65" s="42"/>
      <c r="AT65" s="42"/>
      <c r="AU65" s="42"/>
      <c r="AV65" s="42"/>
      <c r="AW65" s="42"/>
      <c r="AX65" s="42"/>
      <c r="AY65" s="42"/>
      <c r="AZ65" s="42"/>
      <c r="BA65" s="42"/>
      <c r="BB65" s="42"/>
      <c r="BC65" s="42"/>
      <c r="BD65" s="42"/>
      <c r="BE65" s="42"/>
      <c r="BF65" s="42"/>
      <c r="BG65" s="42"/>
      <c r="BH65" s="10"/>
    </row>
    <row r="66" spans="1:60" x14ac:dyDescent="0.25">
      <c r="A66" s="10"/>
      <c r="B66" s="4" t="s">
        <v>208</v>
      </c>
      <c r="C66" s="55"/>
      <c r="D66" s="57"/>
      <c r="E66" s="57"/>
      <c r="F66" s="28"/>
      <c r="G66" s="57"/>
      <c r="H66" s="56"/>
      <c r="I66" s="41"/>
      <c r="J66" s="42"/>
      <c r="K66" s="42"/>
      <c r="L66" s="42"/>
      <c r="M66" s="42"/>
      <c r="N66" s="42"/>
      <c r="O66" s="42"/>
      <c r="P66" s="42"/>
      <c r="Q66" s="42"/>
      <c r="R66" s="42"/>
      <c r="S66" s="42"/>
      <c r="T66" s="42"/>
      <c r="U66" s="42"/>
      <c r="V66" s="42"/>
      <c r="W66" s="42"/>
      <c r="X66" s="42"/>
      <c r="Y66" s="42"/>
      <c r="Z66" s="42"/>
      <c r="AA66" s="42"/>
      <c r="AB66" s="42"/>
      <c r="AC66" s="42"/>
      <c r="AD66" s="42"/>
      <c r="AE66" s="42"/>
      <c r="AF66" s="42"/>
      <c r="AG66" s="42"/>
      <c r="AH66" s="42"/>
      <c r="AI66" s="42"/>
      <c r="AJ66" s="42"/>
      <c r="AK66" s="42"/>
      <c r="AL66" s="42"/>
      <c r="AM66" s="42"/>
      <c r="AN66" s="42"/>
      <c r="AO66" s="42"/>
      <c r="AP66" s="42"/>
      <c r="AQ66" s="42"/>
      <c r="AR66" s="42"/>
      <c r="AS66" s="42"/>
      <c r="AT66" s="42"/>
      <c r="AU66" s="42"/>
      <c r="AV66" s="42"/>
      <c r="AW66" s="42"/>
      <c r="AX66" s="42"/>
      <c r="AY66" s="42"/>
      <c r="AZ66" s="42"/>
      <c r="BA66" s="42"/>
      <c r="BB66" s="42"/>
      <c r="BC66" s="42"/>
      <c r="BD66" s="42"/>
      <c r="BE66" s="42"/>
      <c r="BF66" s="42"/>
      <c r="BG66" s="42"/>
      <c r="BH66" s="10"/>
    </row>
    <row r="67" spans="1:60" x14ac:dyDescent="0.25">
      <c r="A67" s="10"/>
      <c r="B67" s="4" t="s">
        <v>209</v>
      </c>
      <c r="C67" s="55"/>
      <c r="D67" s="57"/>
      <c r="E67" s="57"/>
      <c r="F67" s="28"/>
      <c r="G67" s="57"/>
      <c r="H67" s="56"/>
      <c r="I67" s="41"/>
      <c r="J67" s="42"/>
      <c r="K67" s="42"/>
      <c r="L67" s="42"/>
      <c r="M67" s="42"/>
      <c r="N67" s="42"/>
      <c r="O67" s="42"/>
      <c r="P67" s="42"/>
      <c r="Q67" s="42"/>
      <c r="R67" s="42"/>
      <c r="S67" s="42"/>
      <c r="T67" s="42"/>
      <c r="U67" s="42"/>
      <c r="V67" s="42"/>
      <c r="W67" s="42"/>
      <c r="X67" s="42"/>
      <c r="Y67" s="42"/>
      <c r="Z67" s="42"/>
      <c r="AA67" s="42"/>
      <c r="AB67" s="42"/>
      <c r="AC67" s="42"/>
      <c r="AD67" s="42"/>
      <c r="AE67" s="42"/>
      <c r="AF67" s="42"/>
      <c r="AG67" s="42"/>
      <c r="AH67" s="42"/>
      <c r="AI67" s="42"/>
      <c r="AJ67" s="42"/>
      <c r="AK67" s="42"/>
      <c r="AL67" s="42"/>
      <c r="AM67" s="42"/>
      <c r="AN67" s="42"/>
      <c r="AO67" s="42"/>
      <c r="AP67" s="42"/>
      <c r="AQ67" s="42"/>
      <c r="AR67" s="42"/>
      <c r="AS67" s="42"/>
      <c r="AT67" s="42"/>
      <c r="AU67" s="42"/>
      <c r="AV67" s="42"/>
      <c r="AW67" s="42"/>
      <c r="AX67" s="42"/>
      <c r="AY67" s="42"/>
      <c r="AZ67" s="42"/>
      <c r="BA67" s="42"/>
      <c r="BB67" s="42"/>
      <c r="BC67" s="42"/>
      <c r="BD67" s="42"/>
      <c r="BE67" s="42"/>
      <c r="BF67" s="42"/>
      <c r="BG67" s="42"/>
      <c r="BH67" s="10"/>
    </row>
    <row r="68" spans="1:60" x14ac:dyDescent="0.25">
      <c r="A68" s="10"/>
      <c r="B68" s="4" t="s">
        <v>210</v>
      </c>
      <c r="C68" s="55"/>
      <c r="D68" s="57"/>
      <c r="E68" s="57"/>
      <c r="F68" s="28"/>
      <c r="G68" s="57"/>
      <c r="H68" s="56"/>
      <c r="I68" s="41"/>
      <c r="J68" s="42"/>
      <c r="K68" s="42"/>
      <c r="L68" s="42"/>
      <c r="M68" s="42"/>
      <c r="N68" s="42"/>
      <c r="O68" s="42"/>
      <c r="P68" s="42"/>
      <c r="Q68" s="42"/>
      <c r="R68" s="42"/>
      <c r="S68" s="42"/>
      <c r="T68" s="42"/>
      <c r="U68" s="42"/>
      <c r="V68" s="42"/>
      <c r="W68" s="42"/>
      <c r="X68" s="42"/>
      <c r="Y68" s="42"/>
      <c r="Z68" s="42"/>
      <c r="AA68" s="42"/>
      <c r="AB68" s="42"/>
      <c r="AC68" s="42"/>
      <c r="AD68" s="42"/>
      <c r="AE68" s="42"/>
      <c r="AF68" s="42"/>
      <c r="AG68" s="42"/>
      <c r="AH68" s="42"/>
      <c r="AI68" s="42"/>
      <c r="AJ68" s="42"/>
      <c r="AK68" s="42"/>
      <c r="AL68" s="42"/>
      <c r="AM68" s="42"/>
      <c r="AN68" s="42"/>
      <c r="AO68" s="42"/>
      <c r="AP68" s="42"/>
      <c r="AQ68" s="42"/>
      <c r="AR68" s="42"/>
      <c r="AS68" s="42"/>
      <c r="AT68" s="42"/>
      <c r="AU68" s="42"/>
      <c r="AV68" s="42"/>
      <c r="AW68" s="42"/>
      <c r="AX68" s="42"/>
      <c r="AY68" s="42"/>
      <c r="AZ68" s="42"/>
      <c r="BA68" s="42"/>
      <c r="BB68" s="42"/>
      <c r="BC68" s="42"/>
      <c r="BD68" s="42"/>
      <c r="BE68" s="42"/>
      <c r="BF68" s="42"/>
      <c r="BG68" s="42"/>
      <c r="BH68" s="10"/>
    </row>
    <row r="69" spans="1:60" x14ac:dyDescent="0.25">
      <c r="A69" s="10"/>
      <c r="B69" s="4" t="s">
        <v>211</v>
      </c>
      <c r="C69" s="55"/>
      <c r="D69" s="57"/>
      <c r="E69" s="57"/>
      <c r="F69" s="28"/>
      <c r="G69" s="57"/>
      <c r="H69" s="56"/>
      <c r="I69" s="41"/>
      <c r="J69" s="42"/>
      <c r="K69" s="42"/>
      <c r="L69" s="42"/>
      <c r="M69" s="42"/>
      <c r="N69" s="42"/>
      <c r="O69" s="42"/>
      <c r="P69" s="42"/>
      <c r="Q69" s="42"/>
      <c r="R69" s="42"/>
      <c r="S69" s="42"/>
      <c r="T69" s="42"/>
      <c r="U69" s="42"/>
      <c r="V69" s="42"/>
      <c r="W69" s="42"/>
      <c r="X69" s="42"/>
      <c r="Y69" s="42"/>
      <c r="Z69" s="42"/>
      <c r="AA69" s="42"/>
      <c r="AB69" s="42"/>
      <c r="AC69" s="42"/>
      <c r="AD69" s="42"/>
      <c r="AE69" s="42"/>
      <c r="AF69" s="42"/>
      <c r="AG69" s="42"/>
      <c r="AH69" s="42"/>
      <c r="AI69" s="42"/>
      <c r="AJ69" s="42"/>
      <c r="AK69" s="42"/>
      <c r="AL69" s="42"/>
      <c r="AM69" s="42"/>
      <c r="AN69" s="42"/>
      <c r="AO69" s="42"/>
      <c r="AP69" s="42"/>
      <c r="AQ69" s="42"/>
      <c r="AR69" s="42"/>
      <c r="AS69" s="42"/>
      <c r="AT69" s="42"/>
      <c r="AU69" s="42"/>
      <c r="AV69" s="42"/>
      <c r="AW69" s="42"/>
      <c r="AX69" s="42"/>
      <c r="AY69" s="42"/>
      <c r="AZ69" s="42"/>
      <c r="BA69" s="42"/>
      <c r="BB69" s="42"/>
      <c r="BC69" s="42"/>
      <c r="BD69" s="42"/>
      <c r="BE69" s="42"/>
      <c r="BF69" s="42"/>
      <c r="BG69" s="42"/>
      <c r="BH69" s="10"/>
    </row>
    <row r="70" spans="1:60" x14ac:dyDescent="0.25">
      <c r="A70" s="10"/>
      <c r="B70" s="4" t="s">
        <v>212</v>
      </c>
      <c r="C70" s="55"/>
      <c r="D70" s="57"/>
      <c r="E70" s="57"/>
      <c r="F70" s="28"/>
      <c r="G70" s="57"/>
      <c r="H70" s="56"/>
      <c r="I70" s="41"/>
      <c r="J70" s="42"/>
      <c r="K70" s="42"/>
      <c r="L70" s="42"/>
      <c r="M70" s="42"/>
      <c r="N70" s="42"/>
      <c r="O70" s="42"/>
      <c r="P70" s="42"/>
      <c r="Q70" s="42"/>
      <c r="R70" s="42"/>
      <c r="S70" s="42"/>
      <c r="T70" s="42"/>
      <c r="U70" s="42"/>
      <c r="V70" s="42"/>
      <c r="W70" s="42"/>
      <c r="X70" s="42"/>
      <c r="Y70" s="42"/>
      <c r="Z70" s="42"/>
      <c r="AA70" s="42"/>
      <c r="AB70" s="42"/>
      <c r="AC70" s="42"/>
      <c r="AD70" s="42"/>
      <c r="AE70" s="42"/>
      <c r="AF70" s="42"/>
      <c r="AG70" s="42"/>
      <c r="AH70" s="42"/>
      <c r="AI70" s="42"/>
      <c r="AJ70" s="42"/>
      <c r="AK70" s="42"/>
      <c r="AL70" s="42"/>
      <c r="AM70" s="42"/>
      <c r="AN70" s="42"/>
      <c r="AO70" s="42"/>
      <c r="AP70" s="42"/>
      <c r="AQ70" s="42"/>
      <c r="AR70" s="42"/>
      <c r="AS70" s="42"/>
      <c r="AT70" s="42"/>
      <c r="AU70" s="42"/>
      <c r="AV70" s="42"/>
      <c r="AW70" s="42"/>
      <c r="AX70" s="42"/>
      <c r="AY70" s="42"/>
      <c r="AZ70" s="42"/>
      <c r="BA70" s="42"/>
      <c r="BB70" s="42"/>
      <c r="BC70" s="42"/>
      <c r="BD70" s="42"/>
      <c r="BE70" s="42"/>
      <c r="BF70" s="42"/>
      <c r="BG70" s="42"/>
      <c r="BH70" s="10"/>
    </row>
    <row r="71" spans="1:60" x14ac:dyDescent="0.25">
      <c r="A71" s="10"/>
      <c r="B71" s="4" t="s">
        <v>213</v>
      </c>
      <c r="C71" s="55"/>
      <c r="D71" s="57"/>
      <c r="E71" s="57"/>
      <c r="F71" s="28"/>
      <c r="G71" s="57"/>
      <c r="H71" s="56"/>
      <c r="I71" s="41"/>
      <c r="J71" s="42"/>
      <c r="K71" s="42"/>
      <c r="L71" s="42"/>
      <c r="M71" s="42"/>
      <c r="N71" s="42"/>
      <c r="O71" s="42"/>
      <c r="P71" s="42"/>
      <c r="Q71" s="42"/>
      <c r="R71" s="42"/>
      <c r="S71" s="42"/>
      <c r="T71" s="42"/>
      <c r="U71" s="42"/>
      <c r="V71" s="42"/>
      <c r="W71" s="42"/>
      <c r="X71" s="42"/>
      <c r="Y71" s="42"/>
      <c r="Z71" s="42"/>
      <c r="AA71" s="42"/>
      <c r="AB71" s="42"/>
      <c r="AC71" s="42"/>
      <c r="AD71" s="42"/>
      <c r="AE71" s="42"/>
      <c r="AF71" s="42"/>
      <c r="AG71" s="42"/>
      <c r="AH71" s="42"/>
      <c r="AI71" s="42"/>
      <c r="AJ71" s="42"/>
      <c r="AK71" s="42"/>
      <c r="AL71" s="42"/>
      <c r="AM71" s="42"/>
      <c r="AN71" s="42"/>
      <c r="AO71" s="42"/>
      <c r="AP71" s="42"/>
      <c r="AQ71" s="42"/>
      <c r="AR71" s="42"/>
      <c r="AS71" s="42"/>
      <c r="AT71" s="42"/>
      <c r="AU71" s="42"/>
      <c r="AV71" s="42"/>
      <c r="AW71" s="42"/>
      <c r="AX71" s="42"/>
      <c r="AY71" s="42"/>
      <c r="AZ71" s="42"/>
      <c r="BA71" s="42"/>
      <c r="BB71" s="42"/>
      <c r="BC71" s="42"/>
      <c r="BD71" s="42"/>
      <c r="BE71" s="42"/>
      <c r="BF71" s="42"/>
      <c r="BG71" s="42"/>
      <c r="BH71" s="10"/>
    </row>
    <row r="72" spans="1:60" x14ac:dyDescent="0.25">
      <c r="A72" s="10"/>
      <c r="B72" s="4" t="s">
        <v>214</v>
      </c>
      <c r="C72" s="55"/>
      <c r="D72" s="57"/>
      <c r="E72" s="57"/>
      <c r="F72" s="28"/>
      <c r="G72" s="57"/>
      <c r="H72" s="56"/>
      <c r="I72" s="41"/>
      <c r="J72" s="42"/>
      <c r="K72" s="42"/>
      <c r="L72" s="42"/>
      <c r="M72" s="42"/>
      <c r="N72" s="42"/>
      <c r="O72" s="42"/>
      <c r="P72" s="42"/>
      <c r="Q72" s="42"/>
      <c r="R72" s="42"/>
      <c r="S72" s="42"/>
      <c r="T72" s="42"/>
      <c r="U72" s="42"/>
      <c r="V72" s="42"/>
      <c r="W72" s="42"/>
      <c r="X72" s="42"/>
      <c r="Y72" s="42"/>
      <c r="Z72" s="42"/>
      <c r="AA72" s="42"/>
      <c r="AB72" s="42"/>
      <c r="AC72" s="42"/>
      <c r="AD72" s="42"/>
      <c r="AE72" s="42"/>
      <c r="AF72" s="42"/>
      <c r="AG72" s="42"/>
      <c r="AH72" s="42"/>
      <c r="AI72" s="42"/>
      <c r="AJ72" s="42"/>
      <c r="AK72" s="42"/>
      <c r="AL72" s="42"/>
      <c r="AM72" s="42"/>
      <c r="AN72" s="42"/>
      <c r="AO72" s="42"/>
      <c r="AP72" s="42"/>
      <c r="AQ72" s="42"/>
      <c r="AR72" s="42"/>
      <c r="AS72" s="42"/>
      <c r="AT72" s="42"/>
      <c r="AU72" s="42"/>
      <c r="AV72" s="42"/>
      <c r="AW72" s="42"/>
      <c r="AX72" s="42"/>
      <c r="AY72" s="42"/>
      <c r="AZ72" s="42"/>
      <c r="BA72" s="42"/>
      <c r="BB72" s="42"/>
      <c r="BC72" s="42"/>
      <c r="BD72" s="42"/>
      <c r="BE72" s="42"/>
      <c r="BF72" s="42"/>
      <c r="BG72" s="42"/>
      <c r="BH72" s="10"/>
    </row>
    <row r="73" spans="1:60" x14ac:dyDescent="0.25">
      <c r="A73" s="10"/>
      <c r="B73" s="4" t="s">
        <v>215</v>
      </c>
      <c r="C73" s="55"/>
      <c r="D73" s="57"/>
      <c r="E73" s="57"/>
      <c r="F73" s="28"/>
      <c r="G73" s="57"/>
      <c r="H73" s="56"/>
      <c r="I73" s="41"/>
      <c r="J73" s="42"/>
      <c r="K73" s="42"/>
      <c r="L73" s="42"/>
      <c r="M73" s="42"/>
      <c r="N73" s="42"/>
      <c r="O73" s="42"/>
      <c r="P73" s="42"/>
      <c r="Q73" s="42"/>
      <c r="R73" s="42"/>
      <c r="S73" s="42"/>
      <c r="T73" s="42"/>
      <c r="U73" s="42"/>
      <c r="V73" s="42"/>
      <c r="W73" s="42"/>
      <c r="X73" s="42"/>
      <c r="Y73" s="42"/>
      <c r="Z73" s="42"/>
      <c r="AA73" s="42"/>
      <c r="AB73" s="42"/>
      <c r="AC73" s="42"/>
      <c r="AD73" s="42"/>
      <c r="AE73" s="42"/>
      <c r="AF73" s="42"/>
      <c r="AG73" s="42"/>
      <c r="AH73" s="42"/>
      <c r="AI73" s="42"/>
      <c r="AJ73" s="42"/>
      <c r="AK73" s="42"/>
      <c r="AL73" s="42"/>
      <c r="AM73" s="42"/>
      <c r="AN73" s="42"/>
      <c r="AO73" s="42"/>
      <c r="AP73" s="42"/>
      <c r="AQ73" s="42"/>
      <c r="AR73" s="42"/>
      <c r="AS73" s="42"/>
      <c r="AT73" s="42"/>
      <c r="AU73" s="42"/>
      <c r="AV73" s="42"/>
      <c r="AW73" s="42"/>
      <c r="AX73" s="42"/>
      <c r="AY73" s="42"/>
      <c r="AZ73" s="42"/>
      <c r="BA73" s="42"/>
      <c r="BB73" s="42"/>
      <c r="BC73" s="42"/>
      <c r="BD73" s="42"/>
      <c r="BE73" s="42"/>
      <c r="BF73" s="42"/>
      <c r="BG73" s="42"/>
      <c r="BH73" s="10"/>
    </row>
    <row r="74" spans="1:60" x14ac:dyDescent="0.25">
      <c r="A74" s="10"/>
      <c r="B74" s="4" t="s">
        <v>216</v>
      </c>
      <c r="C74" s="55"/>
      <c r="D74" s="57"/>
      <c r="E74" s="57"/>
      <c r="F74" s="28"/>
      <c r="G74" s="57"/>
      <c r="H74" s="56"/>
      <c r="I74" s="41"/>
      <c r="J74" s="42"/>
      <c r="K74" s="42"/>
      <c r="L74" s="42"/>
      <c r="M74" s="42"/>
      <c r="N74" s="42"/>
      <c r="O74" s="42"/>
      <c r="P74" s="42"/>
      <c r="Q74" s="42"/>
      <c r="R74" s="42"/>
      <c r="S74" s="42"/>
      <c r="T74" s="42"/>
      <c r="U74" s="42"/>
      <c r="V74" s="42"/>
      <c r="W74" s="42"/>
      <c r="X74" s="42"/>
      <c r="Y74" s="42"/>
      <c r="Z74" s="42"/>
      <c r="AA74" s="42"/>
      <c r="AB74" s="42"/>
      <c r="AC74" s="42"/>
      <c r="AD74" s="42"/>
      <c r="AE74" s="42"/>
      <c r="AF74" s="42"/>
      <c r="AG74" s="42"/>
      <c r="AH74" s="42"/>
      <c r="AI74" s="42"/>
      <c r="AJ74" s="42"/>
      <c r="AK74" s="42"/>
      <c r="AL74" s="42"/>
      <c r="AM74" s="42"/>
      <c r="AN74" s="42"/>
      <c r="AO74" s="42"/>
      <c r="AP74" s="42"/>
      <c r="AQ74" s="42"/>
      <c r="AR74" s="42"/>
      <c r="AS74" s="42"/>
      <c r="AT74" s="42"/>
      <c r="AU74" s="42"/>
      <c r="AV74" s="42"/>
      <c r="AW74" s="42"/>
      <c r="AX74" s="42"/>
      <c r="AY74" s="42"/>
      <c r="AZ74" s="42"/>
      <c r="BA74" s="42"/>
      <c r="BB74" s="42"/>
      <c r="BC74" s="42"/>
      <c r="BD74" s="42"/>
      <c r="BE74" s="42"/>
      <c r="BF74" s="42"/>
      <c r="BG74" s="42"/>
      <c r="BH74" s="10"/>
    </row>
    <row r="75" spans="1:60" x14ac:dyDescent="0.25">
      <c r="A75" s="10"/>
      <c r="B75" s="4" t="s">
        <v>217</v>
      </c>
      <c r="C75" s="55"/>
      <c r="D75" s="57"/>
      <c r="E75" s="57"/>
      <c r="F75" s="28"/>
      <c r="G75" s="57"/>
      <c r="H75" s="56"/>
      <c r="I75" s="41"/>
      <c r="J75" s="42"/>
      <c r="K75" s="42"/>
      <c r="L75" s="42"/>
      <c r="M75" s="42"/>
      <c r="N75" s="42"/>
      <c r="O75" s="42"/>
      <c r="P75" s="42"/>
      <c r="Q75" s="42"/>
      <c r="R75" s="42"/>
      <c r="S75" s="42"/>
      <c r="T75" s="42"/>
      <c r="U75" s="42"/>
      <c r="V75" s="42"/>
      <c r="W75" s="42"/>
      <c r="X75" s="42"/>
      <c r="Y75" s="42"/>
      <c r="Z75" s="42"/>
      <c r="AA75" s="42"/>
      <c r="AB75" s="42"/>
      <c r="AC75" s="42"/>
      <c r="AD75" s="42"/>
      <c r="AE75" s="42"/>
      <c r="AF75" s="42"/>
      <c r="AG75" s="42"/>
      <c r="AH75" s="42"/>
      <c r="AI75" s="42"/>
      <c r="AJ75" s="42"/>
      <c r="AK75" s="42"/>
      <c r="AL75" s="42"/>
      <c r="AM75" s="42"/>
      <c r="AN75" s="42"/>
      <c r="AO75" s="42"/>
      <c r="AP75" s="42"/>
      <c r="AQ75" s="42"/>
      <c r="AR75" s="42"/>
      <c r="AS75" s="42"/>
      <c r="AT75" s="42"/>
      <c r="AU75" s="42"/>
      <c r="AV75" s="42"/>
      <c r="AW75" s="42"/>
      <c r="AX75" s="42"/>
      <c r="AY75" s="42"/>
      <c r="AZ75" s="42"/>
      <c r="BA75" s="42"/>
      <c r="BB75" s="42"/>
      <c r="BC75" s="42"/>
      <c r="BD75" s="42"/>
      <c r="BE75" s="42"/>
      <c r="BF75" s="42"/>
      <c r="BG75" s="42"/>
      <c r="BH75" s="10"/>
    </row>
    <row r="76" spans="1:60" x14ac:dyDescent="0.25">
      <c r="A76" s="10"/>
      <c r="B76" s="4" t="s">
        <v>218</v>
      </c>
      <c r="C76" s="55"/>
      <c r="D76" s="57"/>
      <c r="E76" s="57"/>
      <c r="F76" s="28"/>
      <c r="G76" s="57"/>
      <c r="H76" s="56"/>
      <c r="I76" s="41"/>
      <c r="J76" s="42"/>
      <c r="K76" s="42"/>
      <c r="L76" s="42"/>
      <c r="M76" s="42"/>
      <c r="N76" s="42"/>
      <c r="O76" s="42"/>
      <c r="P76" s="42"/>
      <c r="Q76" s="42"/>
      <c r="R76" s="42"/>
      <c r="S76" s="42"/>
      <c r="T76" s="42"/>
      <c r="U76" s="42"/>
      <c r="V76" s="42"/>
      <c r="W76" s="42"/>
      <c r="X76" s="42"/>
      <c r="Y76" s="42"/>
      <c r="Z76" s="42"/>
      <c r="AA76" s="42"/>
      <c r="AB76" s="42"/>
      <c r="AC76" s="42"/>
      <c r="AD76" s="42"/>
      <c r="AE76" s="42"/>
      <c r="AF76" s="42"/>
      <c r="AG76" s="42"/>
      <c r="AH76" s="42"/>
      <c r="AI76" s="42"/>
      <c r="AJ76" s="42"/>
      <c r="AK76" s="42"/>
      <c r="AL76" s="42"/>
      <c r="AM76" s="42"/>
      <c r="AN76" s="42"/>
      <c r="AO76" s="42"/>
      <c r="AP76" s="42"/>
      <c r="AQ76" s="42"/>
      <c r="AR76" s="42"/>
      <c r="AS76" s="42"/>
      <c r="AT76" s="42"/>
      <c r="AU76" s="42"/>
      <c r="AV76" s="42"/>
      <c r="AW76" s="42"/>
      <c r="AX76" s="42"/>
      <c r="AY76" s="42"/>
      <c r="AZ76" s="42"/>
      <c r="BA76" s="42"/>
      <c r="BB76" s="42"/>
      <c r="BC76" s="42"/>
      <c r="BD76" s="42"/>
      <c r="BE76" s="42"/>
      <c r="BF76" s="42"/>
      <c r="BG76" s="42"/>
      <c r="BH76" s="10"/>
    </row>
    <row r="77" spans="1:60" x14ac:dyDescent="0.25">
      <c r="A77" s="10"/>
      <c r="B77" s="4" t="s">
        <v>219</v>
      </c>
      <c r="C77" s="55"/>
      <c r="D77" s="57"/>
      <c r="E77" s="57"/>
      <c r="F77" s="28"/>
      <c r="G77" s="57"/>
      <c r="H77" s="56"/>
      <c r="I77" s="41"/>
      <c r="J77" s="42"/>
      <c r="K77" s="42"/>
      <c r="L77" s="42"/>
      <c r="M77" s="42"/>
      <c r="N77" s="42"/>
      <c r="O77" s="42"/>
      <c r="P77" s="42"/>
      <c r="Q77" s="42"/>
      <c r="R77" s="42"/>
      <c r="S77" s="42"/>
      <c r="T77" s="42"/>
      <c r="U77" s="42"/>
      <c r="V77" s="42"/>
      <c r="W77" s="42"/>
      <c r="X77" s="42"/>
      <c r="Y77" s="42"/>
      <c r="Z77" s="42"/>
      <c r="AA77" s="42"/>
      <c r="AB77" s="42"/>
      <c r="AC77" s="42"/>
      <c r="AD77" s="42"/>
      <c r="AE77" s="42"/>
      <c r="AF77" s="42"/>
      <c r="AG77" s="42"/>
      <c r="AH77" s="42"/>
      <c r="AI77" s="42"/>
      <c r="AJ77" s="42"/>
      <c r="AK77" s="42"/>
      <c r="AL77" s="42"/>
      <c r="AM77" s="42"/>
      <c r="AN77" s="42"/>
      <c r="AO77" s="42"/>
      <c r="AP77" s="42"/>
      <c r="AQ77" s="42"/>
      <c r="AR77" s="42"/>
      <c r="AS77" s="42"/>
      <c r="AT77" s="42"/>
      <c r="AU77" s="42"/>
      <c r="AV77" s="42"/>
      <c r="AW77" s="42"/>
      <c r="AX77" s="42"/>
      <c r="AY77" s="42"/>
      <c r="AZ77" s="42"/>
      <c r="BA77" s="42"/>
      <c r="BB77" s="42"/>
      <c r="BC77" s="42"/>
      <c r="BD77" s="42"/>
      <c r="BE77" s="42"/>
      <c r="BF77" s="42"/>
      <c r="BG77" s="42"/>
      <c r="BH77" s="10"/>
    </row>
    <row r="78" spans="1:60" x14ac:dyDescent="0.25">
      <c r="A78" s="10"/>
      <c r="B78" s="4" t="s">
        <v>220</v>
      </c>
      <c r="C78" s="55"/>
      <c r="D78" s="57"/>
      <c r="E78" s="57"/>
      <c r="F78" s="28"/>
      <c r="G78" s="57"/>
      <c r="H78" s="56"/>
      <c r="I78" s="41"/>
      <c r="J78" s="42"/>
      <c r="K78" s="42"/>
      <c r="L78" s="42"/>
      <c r="M78" s="42"/>
      <c r="N78" s="42"/>
      <c r="O78" s="42"/>
      <c r="P78" s="42"/>
      <c r="Q78" s="42"/>
      <c r="R78" s="42"/>
      <c r="S78" s="42"/>
      <c r="T78" s="42"/>
      <c r="U78" s="42"/>
      <c r="V78" s="42"/>
      <c r="W78" s="42"/>
      <c r="X78" s="42"/>
      <c r="Y78" s="42"/>
      <c r="Z78" s="42"/>
      <c r="AA78" s="42"/>
      <c r="AB78" s="42"/>
      <c r="AC78" s="42"/>
      <c r="AD78" s="42"/>
      <c r="AE78" s="42"/>
      <c r="AF78" s="42"/>
      <c r="AG78" s="42"/>
      <c r="AH78" s="42"/>
      <c r="AI78" s="42"/>
      <c r="AJ78" s="42"/>
      <c r="AK78" s="42"/>
      <c r="AL78" s="42"/>
      <c r="AM78" s="42"/>
      <c r="AN78" s="42"/>
      <c r="AO78" s="42"/>
      <c r="AP78" s="42"/>
      <c r="AQ78" s="42"/>
      <c r="AR78" s="42"/>
      <c r="AS78" s="42"/>
      <c r="AT78" s="42"/>
      <c r="AU78" s="42"/>
      <c r="AV78" s="42"/>
      <c r="AW78" s="42"/>
      <c r="AX78" s="42"/>
      <c r="AY78" s="42"/>
      <c r="AZ78" s="42"/>
      <c r="BA78" s="42"/>
      <c r="BB78" s="42"/>
      <c r="BC78" s="42"/>
      <c r="BD78" s="42"/>
      <c r="BE78" s="42"/>
      <c r="BF78" s="42"/>
      <c r="BG78" s="42"/>
      <c r="BH78" s="10"/>
    </row>
    <row r="79" spans="1:60" x14ac:dyDescent="0.25">
      <c r="A79" s="10"/>
      <c r="B79" s="4" t="s">
        <v>221</v>
      </c>
      <c r="C79" s="55"/>
      <c r="D79" s="57"/>
      <c r="E79" s="57"/>
      <c r="F79" s="28"/>
      <c r="G79" s="57"/>
      <c r="H79" s="56"/>
      <c r="I79" s="41"/>
      <c r="J79" s="42"/>
      <c r="K79" s="42"/>
      <c r="L79" s="42"/>
      <c r="M79" s="42"/>
      <c r="N79" s="42"/>
      <c r="O79" s="42"/>
      <c r="P79" s="42"/>
      <c r="Q79" s="42"/>
      <c r="R79" s="42"/>
      <c r="S79" s="42"/>
      <c r="T79" s="42"/>
      <c r="U79" s="42"/>
      <c r="V79" s="42"/>
      <c r="W79" s="42"/>
      <c r="X79" s="42"/>
      <c r="Y79" s="42"/>
      <c r="Z79" s="42"/>
      <c r="AA79" s="42"/>
      <c r="AB79" s="42"/>
      <c r="AC79" s="42"/>
      <c r="AD79" s="42"/>
      <c r="AE79" s="42"/>
      <c r="AF79" s="42"/>
      <c r="AG79" s="42"/>
      <c r="AH79" s="42"/>
      <c r="AI79" s="42"/>
      <c r="AJ79" s="42"/>
      <c r="AK79" s="42"/>
      <c r="AL79" s="42"/>
      <c r="AM79" s="42"/>
      <c r="AN79" s="42"/>
      <c r="AO79" s="42"/>
      <c r="AP79" s="42"/>
      <c r="AQ79" s="42"/>
      <c r="AR79" s="42"/>
      <c r="AS79" s="42"/>
      <c r="AT79" s="42"/>
      <c r="AU79" s="42"/>
      <c r="AV79" s="42"/>
      <c r="AW79" s="42"/>
      <c r="AX79" s="42"/>
      <c r="AY79" s="42"/>
      <c r="AZ79" s="42"/>
      <c r="BA79" s="42"/>
      <c r="BB79" s="42"/>
      <c r="BC79" s="42"/>
      <c r="BD79" s="42"/>
      <c r="BE79" s="42"/>
      <c r="BF79" s="42"/>
      <c r="BG79" s="42"/>
      <c r="BH79" s="10"/>
    </row>
    <row r="80" spans="1:60" x14ac:dyDescent="0.25">
      <c r="A80" s="10"/>
      <c r="B80" s="4" t="s">
        <v>222</v>
      </c>
      <c r="C80" s="55"/>
      <c r="D80" s="57"/>
      <c r="E80" s="57"/>
      <c r="F80" s="28"/>
      <c r="G80" s="57"/>
      <c r="H80" s="56"/>
      <c r="I80" s="41"/>
      <c r="J80" s="42"/>
      <c r="K80" s="42"/>
      <c r="L80" s="42"/>
      <c r="M80" s="42"/>
      <c r="N80" s="42"/>
      <c r="O80" s="42"/>
      <c r="P80" s="42"/>
      <c r="Q80" s="42"/>
      <c r="R80" s="42"/>
      <c r="S80" s="42"/>
      <c r="T80" s="42"/>
      <c r="U80" s="42"/>
      <c r="V80" s="42"/>
      <c r="W80" s="42"/>
      <c r="X80" s="42"/>
      <c r="Y80" s="42"/>
      <c r="Z80" s="42"/>
      <c r="AA80" s="42"/>
      <c r="AB80" s="42"/>
      <c r="AC80" s="42"/>
      <c r="AD80" s="42"/>
      <c r="AE80" s="42"/>
      <c r="AF80" s="42"/>
      <c r="AG80" s="42"/>
      <c r="AH80" s="42"/>
      <c r="AI80" s="42"/>
      <c r="AJ80" s="42"/>
      <c r="AK80" s="42"/>
      <c r="AL80" s="42"/>
      <c r="AM80" s="42"/>
      <c r="AN80" s="42"/>
      <c r="AO80" s="42"/>
      <c r="AP80" s="42"/>
      <c r="AQ80" s="42"/>
      <c r="AR80" s="42"/>
      <c r="AS80" s="42"/>
      <c r="AT80" s="42"/>
      <c r="AU80" s="42"/>
      <c r="AV80" s="42"/>
      <c r="AW80" s="42"/>
      <c r="AX80" s="42"/>
      <c r="AY80" s="42"/>
      <c r="AZ80" s="42"/>
      <c r="BA80" s="42"/>
      <c r="BB80" s="42"/>
      <c r="BC80" s="42"/>
      <c r="BD80" s="42"/>
      <c r="BE80" s="42"/>
      <c r="BF80" s="42"/>
      <c r="BG80" s="42"/>
      <c r="BH80" s="10"/>
    </row>
    <row r="81" spans="1:60" x14ac:dyDescent="0.25">
      <c r="A81" s="10"/>
      <c r="B81" s="4" t="s">
        <v>223</v>
      </c>
      <c r="C81" s="55"/>
      <c r="D81" s="57"/>
      <c r="E81" s="57"/>
      <c r="F81" s="28"/>
      <c r="G81" s="57"/>
      <c r="H81" s="56"/>
      <c r="I81" s="41"/>
      <c r="J81" s="42"/>
      <c r="K81" s="42"/>
      <c r="L81" s="42"/>
      <c r="M81" s="42"/>
      <c r="N81" s="42"/>
      <c r="O81" s="42"/>
      <c r="P81" s="42"/>
      <c r="Q81" s="42"/>
      <c r="R81" s="42"/>
      <c r="S81" s="42"/>
      <c r="T81" s="42"/>
      <c r="U81" s="42"/>
      <c r="V81" s="42"/>
      <c r="W81" s="42"/>
      <c r="X81" s="42"/>
      <c r="Y81" s="42"/>
      <c r="Z81" s="42"/>
      <c r="AA81" s="42"/>
      <c r="AB81" s="42"/>
      <c r="AC81" s="42"/>
      <c r="AD81" s="42"/>
      <c r="AE81" s="42"/>
      <c r="AF81" s="42"/>
      <c r="AG81" s="42"/>
      <c r="AH81" s="42"/>
      <c r="AI81" s="42"/>
      <c r="AJ81" s="42"/>
      <c r="AK81" s="42"/>
      <c r="AL81" s="42"/>
      <c r="AM81" s="42"/>
      <c r="AN81" s="42"/>
      <c r="AO81" s="42"/>
      <c r="AP81" s="42"/>
      <c r="AQ81" s="42"/>
      <c r="AR81" s="42"/>
      <c r="AS81" s="42"/>
      <c r="AT81" s="42"/>
      <c r="AU81" s="42"/>
      <c r="AV81" s="42"/>
      <c r="AW81" s="42"/>
      <c r="AX81" s="42"/>
      <c r="AY81" s="42"/>
      <c r="AZ81" s="42"/>
      <c r="BA81" s="42"/>
      <c r="BB81" s="42"/>
      <c r="BC81" s="42"/>
      <c r="BD81" s="42"/>
      <c r="BE81" s="42"/>
      <c r="BF81" s="42"/>
      <c r="BG81" s="42"/>
      <c r="BH81" s="10"/>
    </row>
    <row r="82" spans="1:60" x14ac:dyDescent="0.25">
      <c r="A82" s="10"/>
      <c r="B82" s="4" t="s">
        <v>224</v>
      </c>
      <c r="C82" s="55"/>
      <c r="D82" s="57"/>
      <c r="E82" s="57"/>
      <c r="F82" s="28"/>
      <c r="G82" s="57"/>
      <c r="H82" s="56"/>
      <c r="I82" s="41"/>
      <c r="J82" s="42"/>
      <c r="K82" s="42"/>
      <c r="L82" s="42"/>
      <c r="M82" s="42"/>
      <c r="N82" s="42"/>
      <c r="O82" s="42"/>
      <c r="P82" s="42"/>
      <c r="Q82" s="42"/>
      <c r="R82" s="42"/>
      <c r="S82" s="42"/>
      <c r="T82" s="42"/>
      <c r="U82" s="42"/>
      <c r="V82" s="42"/>
      <c r="W82" s="42"/>
      <c r="X82" s="42"/>
      <c r="Y82" s="42"/>
      <c r="Z82" s="42"/>
      <c r="AA82" s="42"/>
      <c r="AB82" s="42"/>
      <c r="AC82" s="42"/>
      <c r="AD82" s="42"/>
      <c r="AE82" s="42"/>
      <c r="AF82" s="42"/>
      <c r="AG82" s="42"/>
      <c r="AH82" s="42"/>
      <c r="AI82" s="42"/>
      <c r="AJ82" s="42"/>
      <c r="AK82" s="42"/>
      <c r="AL82" s="42"/>
      <c r="AM82" s="42"/>
      <c r="AN82" s="42"/>
      <c r="AO82" s="42"/>
      <c r="AP82" s="42"/>
      <c r="AQ82" s="42"/>
      <c r="AR82" s="42"/>
      <c r="AS82" s="42"/>
      <c r="AT82" s="42"/>
      <c r="AU82" s="42"/>
      <c r="AV82" s="42"/>
      <c r="AW82" s="42"/>
      <c r="AX82" s="42"/>
      <c r="AY82" s="42"/>
      <c r="AZ82" s="42"/>
      <c r="BA82" s="42"/>
      <c r="BB82" s="42"/>
      <c r="BC82" s="42"/>
      <c r="BD82" s="42"/>
      <c r="BE82" s="42"/>
      <c r="BF82" s="42"/>
      <c r="BG82" s="42"/>
      <c r="BH82" s="10"/>
    </row>
    <row r="83" spans="1:60" x14ac:dyDescent="0.25">
      <c r="A83" s="10"/>
      <c r="B83" s="4" t="s">
        <v>225</v>
      </c>
      <c r="C83" s="55"/>
      <c r="D83" s="57"/>
      <c r="E83" s="57"/>
      <c r="F83" s="28"/>
      <c r="G83" s="57"/>
      <c r="H83" s="56"/>
      <c r="I83" s="41"/>
      <c r="J83" s="42"/>
      <c r="K83" s="42"/>
      <c r="L83" s="42"/>
      <c r="M83" s="42"/>
      <c r="N83" s="42"/>
      <c r="O83" s="42"/>
      <c r="P83" s="42"/>
      <c r="Q83" s="42"/>
      <c r="R83" s="42"/>
      <c r="S83" s="42"/>
      <c r="T83" s="42"/>
      <c r="U83" s="42"/>
      <c r="V83" s="42"/>
      <c r="W83" s="42"/>
      <c r="X83" s="42"/>
      <c r="Y83" s="42"/>
      <c r="Z83" s="42"/>
      <c r="AA83" s="42"/>
      <c r="AB83" s="42"/>
      <c r="AC83" s="42"/>
      <c r="AD83" s="42"/>
      <c r="AE83" s="42"/>
      <c r="AF83" s="42"/>
      <c r="AG83" s="42"/>
      <c r="AH83" s="42"/>
      <c r="AI83" s="42"/>
      <c r="AJ83" s="42"/>
      <c r="AK83" s="42"/>
      <c r="AL83" s="42"/>
      <c r="AM83" s="42"/>
      <c r="AN83" s="42"/>
      <c r="AO83" s="42"/>
      <c r="AP83" s="42"/>
      <c r="AQ83" s="42"/>
      <c r="AR83" s="42"/>
      <c r="AS83" s="42"/>
      <c r="AT83" s="42"/>
      <c r="AU83" s="42"/>
      <c r="AV83" s="42"/>
      <c r="AW83" s="42"/>
      <c r="AX83" s="42"/>
      <c r="AY83" s="42"/>
      <c r="AZ83" s="42"/>
      <c r="BA83" s="42"/>
      <c r="BB83" s="42"/>
      <c r="BC83" s="42"/>
      <c r="BD83" s="42"/>
      <c r="BE83" s="42"/>
      <c r="BF83" s="42"/>
      <c r="BG83" s="42"/>
      <c r="BH83" s="10"/>
    </row>
    <row r="84" spans="1:60" x14ac:dyDescent="0.25">
      <c r="A84" s="10"/>
      <c r="B84" s="4" t="s">
        <v>226</v>
      </c>
      <c r="C84" s="55"/>
      <c r="D84" s="57"/>
      <c r="E84" s="57"/>
      <c r="F84" s="28"/>
      <c r="G84" s="57"/>
      <c r="H84" s="56"/>
      <c r="I84" s="41"/>
      <c r="J84" s="42"/>
      <c r="K84" s="42"/>
      <c r="L84" s="42"/>
      <c r="M84" s="42"/>
      <c r="N84" s="42"/>
      <c r="O84" s="42"/>
      <c r="P84" s="42"/>
      <c r="Q84" s="42"/>
      <c r="R84" s="42"/>
      <c r="S84" s="42"/>
      <c r="T84" s="42"/>
      <c r="U84" s="42"/>
      <c r="V84" s="42"/>
      <c r="W84" s="42"/>
      <c r="X84" s="42"/>
      <c r="Y84" s="42"/>
      <c r="Z84" s="42"/>
      <c r="AA84" s="42"/>
      <c r="AB84" s="42"/>
      <c r="AC84" s="42"/>
      <c r="AD84" s="42"/>
      <c r="AE84" s="42"/>
      <c r="AF84" s="42"/>
      <c r="AG84" s="42"/>
      <c r="AH84" s="42"/>
      <c r="AI84" s="42"/>
      <c r="AJ84" s="42"/>
      <c r="AK84" s="42"/>
      <c r="AL84" s="42"/>
      <c r="AM84" s="42"/>
      <c r="AN84" s="42"/>
      <c r="AO84" s="42"/>
      <c r="AP84" s="42"/>
      <c r="AQ84" s="42"/>
      <c r="AR84" s="42"/>
      <c r="AS84" s="42"/>
      <c r="AT84" s="42"/>
      <c r="AU84" s="42"/>
      <c r="AV84" s="42"/>
      <c r="AW84" s="42"/>
      <c r="AX84" s="42"/>
      <c r="AY84" s="42"/>
      <c r="AZ84" s="42"/>
      <c r="BA84" s="42"/>
      <c r="BB84" s="42"/>
      <c r="BC84" s="42"/>
      <c r="BD84" s="42"/>
      <c r="BE84" s="42"/>
      <c r="BF84" s="42"/>
      <c r="BG84" s="42"/>
      <c r="BH84" s="10"/>
    </row>
    <row r="85" spans="1:60" x14ac:dyDescent="0.25">
      <c r="A85" s="10"/>
      <c r="B85" s="4" t="s">
        <v>227</v>
      </c>
      <c r="C85" s="55"/>
      <c r="D85" s="57"/>
      <c r="E85" s="57"/>
      <c r="F85" s="28"/>
      <c r="G85" s="57"/>
      <c r="H85" s="56"/>
      <c r="I85" s="41"/>
      <c r="J85" s="42"/>
      <c r="K85" s="42"/>
      <c r="L85" s="42"/>
      <c r="M85" s="42"/>
      <c r="N85" s="42"/>
      <c r="O85" s="42"/>
      <c r="P85" s="42"/>
      <c r="Q85" s="42"/>
      <c r="R85" s="42"/>
      <c r="S85" s="42"/>
      <c r="T85" s="42"/>
      <c r="U85" s="42"/>
      <c r="V85" s="42"/>
      <c r="W85" s="42"/>
      <c r="X85" s="42"/>
      <c r="Y85" s="42"/>
      <c r="Z85" s="42"/>
      <c r="AA85" s="42"/>
      <c r="AB85" s="42"/>
      <c r="AC85" s="42"/>
      <c r="AD85" s="42"/>
      <c r="AE85" s="42"/>
      <c r="AF85" s="42"/>
      <c r="AG85" s="42"/>
      <c r="AH85" s="42"/>
      <c r="AI85" s="42"/>
      <c r="AJ85" s="42"/>
      <c r="AK85" s="42"/>
      <c r="AL85" s="42"/>
      <c r="AM85" s="42"/>
      <c r="AN85" s="42"/>
      <c r="AO85" s="42"/>
      <c r="AP85" s="42"/>
      <c r="AQ85" s="42"/>
      <c r="AR85" s="42"/>
      <c r="AS85" s="42"/>
      <c r="AT85" s="42"/>
      <c r="AU85" s="42"/>
      <c r="AV85" s="42"/>
      <c r="AW85" s="42"/>
      <c r="AX85" s="42"/>
      <c r="AY85" s="42"/>
      <c r="AZ85" s="42"/>
      <c r="BA85" s="42"/>
      <c r="BB85" s="42"/>
      <c r="BC85" s="42"/>
      <c r="BD85" s="42"/>
      <c r="BE85" s="42"/>
      <c r="BF85" s="42"/>
      <c r="BG85" s="42"/>
      <c r="BH85" s="10"/>
    </row>
    <row r="86" spans="1:60" x14ac:dyDescent="0.25">
      <c r="A86" s="10"/>
      <c r="B86" s="4" t="s">
        <v>228</v>
      </c>
      <c r="C86" s="55"/>
      <c r="D86" s="57"/>
      <c r="E86" s="57"/>
      <c r="F86" s="28"/>
      <c r="G86" s="57"/>
      <c r="H86" s="56"/>
      <c r="I86" s="41"/>
      <c r="J86" s="42"/>
      <c r="K86" s="42"/>
      <c r="L86" s="42"/>
      <c r="M86" s="42"/>
      <c r="N86" s="42"/>
      <c r="O86" s="42"/>
      <c r="P86" s="42"/>
      <c r="Q86" s="42"/>
      <c r="R86" s="42"/>
      <c r="S86" s="42"/>
      <c r="T86" s="42"/>
      <c r="U86" s="42"/>
      <c r="V86" s="42"/>
      <c r="W86" s="42"/>
      <c r="X86" s="42"/>
      <c r="Y86" s="42"/>
      <c r="Z86" s="42"/>
      <c r="AA86" s="42"/>
      <c r="AB86" s="42"/>
      <c r="AC86" s="42"/>
      <c r="AD86" s="42"/>
      <c r="AE86" s="42"/>
      <c r="AF86" s="42"/>
      <c r="AG86" s="42"/>
      <c r="AH86" s="42"/>
      <c r="AI86" s="42"/>
      <c r="AJ86" s="42"/>
      <c r="AK86" s="42"/>
      <c r="AL86" s="42"/>
      <c r="AM86" s="42"/>
      <c r="AN86" s="42"/>
      <c r="AO86" s="42"/>
      <c r="AP86" s="42"/>
      <c r="AQ86" s="42"/>
      <c r="AR86" s="42"/>
      <c r="AS86" s="42"/>
      <c r="AT86" s="42"/>
      <c r="AU86" s="42"/>
      <c r="AV86" s="42"/>
      <c r="AW86" s="42"/>
      <c r="AX86" s="42"/>
      <c r="AY86" s="42"/>
      <c r="AZ86" s="42"/>
      <c r="BA86" s="42"/>
      <c r="BB86" s="42"/>
      <c r="BC86" s="42"/>
      <c r="BD86" s="42"/>
      <c r="BE86" s="42"/>
      <c r="BF86" s="42"/>
      <c r="BG86" s="42"/>
      <c r="BH86" s="10"/>
    </row>
    <row r="87" spans="1:60" x14ac:dyDescent="0.25">
      <c r="A87" s="10"/>
      <c r="B87" s="4" t="s">
        <v>229</v>
      </c>
      <c r="C87" s="55"/>
      <c r="D87" s="57"/>
      <c r="E87" s="57"/>
      <c r="F87" s="28"/>
      <c r="G87" s="57"/>
      <c r="H87" s="56"/>
      <c r="I87" s="41"/>
      <c r="J87" s="42"/>
      <c r="K87" s="42"/>
      <c r="L87" s="42"/>
      <c r="M87" s="42"/>
      <c r="N87" s="42"/>
      <c r="O87" s="42"/>
      <c r="P87" s="42"/>
      <c r="Q87" s="42"/>
      <c r="R87" s="42"/>
      <c r="S87" s="42"/>
      <c r="T87" s="42"/>
      <c r="U87" s="42"/>
      <c r="V87" s="42"/>
      <c r="W87" s="42"/>
      <c r="X87" s="42"/>
      <c r="Y87" s="42"/>
      <c r="Z87" s="42"/>
      <c r="AA87" s="42"/>
      <c r="AB87" s="42"/>
      <c r="AC87" s="42"/>
      <c r="AD87" s="42"/>
      <c r="AE87" s="42"/>
      <c r="AF87" s="42"/>
      <c r="AG87" s="42"/>
      <c r="AH87" s="42"/>
      <c r="AI87" s="42"/>
      <c r="AJ87" s="42"/>
      <c r="AK87" s="42"/>
      <c r="AL87" s="42"/>
      <c r="AM87" s="42"/>
      <c r="AN87" s="42"/>
      <c r="AO87" s="42"/>
      <c r="AP87" s="42"/>
      <c r="AQ87" s="42"/>
      <c r="AR87" s="42"/>
      <c r="AS87" s="42"/>
      <c r="AT87" s="42"/>
      <c r="AU87" s="42"/>
      <c r="AV87" s="42"/>
      <c r="AW87" s="42"/>
      <c r="AX87" s="42"/>
      <c r="AY87" s="42"/>
      <c r="AZ87" s="42"/>
      <c r="BA87" s="42"/>
      <c r="BB87" s="42"/>
      <c r="BC87" s="42"/>
      <c r="BD87" s="42"/>
      <c r="BE87" s="42"/>
      <c r="BF87" s="42"/>
      <c r="BG87" s="42"/>
      <c r="BH87" s="10"/>
    </row>
    <row r="88" spans="1:60" x14ac:dyDescent="0.25">
      <c r="A88" s="10"/>
      <c r="B88" s="4" t="s">
        <v>230</v>
      </c>
      <c r="C88" s="55"/>
      <c r="D88" s="57"/>
      <c r="E88" s="57"/>
      <c r="F88" s="28"/>
      <c r="G88" s="57"/>
      <c r="H88" s="56"/>
      <c r="I88" s="41"/>
      <c r="J88" s="42"/>
      <c r="K88" s="42"/>
      <c r="L88" s="42"/>
      <c r="M88" s="42"/>
      <c r="N88" s="42"/>
      <c r="O88" s="42"/>
      <c r="P88" s="42"/>
      <c r="Q88" s="42"/>
      <c r="R88" s="42"/>
      <c r="S88" s="42"/>
      <c r="T88" s="42"/>
      <c r="U88" s="42"/>
      <c r="V88" s="42"/>
      <c r="W88" s="42"/>
      <c r="X88" s="42"/>
      <c r="Y88" s="42"/>
      <c r="Z88" s="42"/>
      <c r="AA88" s="42"/>
      <c r="AB88" s="42"/>
      <c r="AC88" s="42"/>
      <c r="AD88" s="42"/>
      <c r="AE88" s="42"/>
      <c r="AF88" s="42"/>
      <c r="AG88" s="42"/>
      <c r="AH88" s="42"/>
      <c r="AI88" s="42"/>
      <c r="AJ88" s="42"/>
      <c r="AK88" s="42"/>
      <c r="AL88" s="42"/>
      <c r="AM88" s="42"/>
      <c r="AN88" s="42"/>
      <c r="AO88" s="42"/>
      <c r="AP88" s="42"/>
      <c r="AQ88" s="42"/>
      <c r="AR88" s="42"/>
      <c r="AS88" s="42"/>
      <c r="AT88" s="42"/>
      <c r="AU88" s="42"/>
      <c r="AV88" s="42"/>
      <c r="AW88" s="42"/>
      <c r="AX88" s="42"/>
      <c r="AY88" s="42"/>
      <c r="AZ88" s="42"/>
      <c r="BA88" s="42"/>
      <c r="BB88" s="42"/>
      <c r="BC88" s="42"/>
      <c r="BD88" s="42"/>
      <c r="BE88" s="42"/>
      <c r="BF88" s="42"/>
      <c r="BG88" s="42"/>
      <c r="BH88" s="10"/>
    </row>
    <row r="89" spans="1:60" x14ac:dyDescent="0.25">
      <c r="A89" s="10"/>
      <c r="B89" s="4" t="s">
        <v>231</v>
      </c>
      <c r="C89" s="55"/>
      <c r="D89" s="57"/>
      <c r="E89" s="57"/>
      <c r="F89" s="28"/>
      <c r="G89" s="57"/>
      <c r="H89" s="56"/>
      <c r="I89" s="41"/>
      <c r="J89" s="42"/>
      <c r="K89" s="42"/>
      <c r="L89" s="42"/>
      <c r="M89" s="42"/>
      <c r="N89" s="42"/>
      <c r="O89" s="42"/>
      <c r="P89" s="42"/>
      <c r="Q89" s="42"/>
      <c r="R89" s="42"/>
      <c r="S89" s="42"/>
      <c r="T89" s="42"/>
      <c r="U89" s="42"/>
      <c r="V89" s="42"/>
      <c r="W89" s="42"/>
      <c r="X89" s="42"/>
      <c r="Y89" s="42"/>
      <c r="Z89" s="42"/>
      <c r="AA89" s="42"/>
      <c r="AB89" s="42"/>
      <c r="AC89" s="42"/>
      <c r="AD89" s="42"/>
      <c r="AE89" s="42"/>
      <c r="AF89" s="42"/>
      <c r="AG89" s="42"/>
      <c r="AH89" s="42"/>
      <c r="AI89" s="42"/>
      <c r="AJ89" s="42"/>
      <c r="AK89" s="42"/>
      <c r="AL89" s="42"/>
      <c r="AM89" s="42"/>
      <c r="AN89" s="42"/>
      <c r="AO89" s="42"/>
      <c r="AP89" s="42"/>
      <c r="AQ89" s="42"/>
      <c r="AR89" s="42"/>
      <c r="AS89" s="42"/>
      <c r="AT89" s="42"/>
      <c r="AU89" s="42"/>
      <c r="AV89" s="42"/>
      <c r="AW89" s="42"/>
      <c r="AX89" s="42"/>
      <c r="AY89" s="42"/>
      <c r="AZ89" s="42"/>
      <c r="BA89" s="42"/>
      <c r="BB89" s="42"/>
      <c r="BC89" s="42"/>
      <c r="BD89" s="42"/>
      <c r="BE89" s="42"/>
      <c r="BF89" s="42"/>
      <c r="BG89" s="42"/>
      <c r="BH89" s="10"/>
    </row>
    <row r="90" spans="1:60" x14ac:dyDescent="0.25">
      <c r="A90" s="10"/>
      <c r="B90" s="4" t="s">
        <v>232</v>
      </c>
      <c r="C90" s="55"/>
      <c r="D90" s="57"/>
      <c r="E90" s="57"/>
      <c r="F90" s="28"/>
      <c r="G90" s="57"/>
      <c r="H90" s="56"/>
      <c r="I90" s="41"/>
      <c r="J90" s="42"/>
      <c r="K90" s="42"/>
      <c r="L90" s="42"/>
      <c r="M90" s="42"/>
      <c r="N90" s="42"/>
      <c r="O90" s="42"/>
      <c r="P90" s="42"/>
      <c r="Q90" s="42"/>
      <c r="R90" s="42"/>
      <c r="S90" s="42"/>
      <c r="T90" s="42"/>
      <c r="U90" s="42"/>
      <c r="V90" s="42"/>
      <c r="W90" s="42"/>
      <c r="X90" s="42"/>
      <c r="Y90" s="42"/>
      <c r="Z90" s="42"/>
      <c r="AA90" s="42"/>
      <c r="AB90" s="42"/>
      <c r="AC90" s="42"/>
      <c r="AD90" s="42"/>
      <c r="AE90" s="42"/>
      <c r="AF90" s="42"/>
      <c r="AG90" s="42"/>
      <c r="AH90" s="42"/>
      <c r="AI90" s="42"/>
      <c r="AJ90" s="42"/>
      <c r="AK90" s="42"/>
      <c r="AL90" s="42"/>
      <c r="AM90" s="42"/>
      <c r="AN90" s="42"/>
      <c r="AO90" s="42"/>
      <c r="AP90" s="42"/>
      <c r="AQ90" s="42"/>
      <c r="AR90" s="42"/>
      <c r="AS90" s="42"/>
      <c r="AT90" s="42"/>
      <c r="AU90" s="42"/>
      <c r="AV90" s="42"/>
      <c r="AW90" s="42"/>
      <c r="AX90" s="42"/>
      <c r="AY90" s="42"/>
      <c r="AZ90" s="42"/>
      <c r="BA90" s="42"/>
      <c r="BB90" s="42"/>
      <c r="BC90" s="42"/>
      <c r="BD90" s="42"/>
      <c r="BE90" s="42"/>
      <c r="BF90" s="42"/>
      <c r="BG90" s="42"/>
      <c r="BH90" s="10"/>
    </row>
    <row r="91" spans="1:60" x14ac:dyDescent="0.25">
      <c r="A91" s="10"/>
      <c r="B91" s="4" t="s">
        <v>233</v>
      </c>
      <c r="C91" s="55"/>
      <c r="D91" s="57"/>
      <c r="E91" s="57"/>
      <c r="F91" s="28"/>
      <c r="G91" s="57"/>
      <c r="H91" s="56"/>
      <c r="I91" s="41"/>
      <c r="J91" s="42"/>
      <c r="K91" s="42"/>
      <c r="L91" s="42"/>
      <c r="M91" s="42"/>
      <c r="N91" s="42"/>
      <c r="O91" s="42"/>
      <c r="P91" s="42"/>
      <c r="Q91" s="42"/>
      <c r="R91" s="42"/>
      <c r="S91" s="42"/>
      <c r="T91" s="42"/>
      <c r="U91" s="42"/>
      <c r="V91" s="42"/>
      <c r="W91" s="42"/>
      <c r="X91" s="42"/>
      <c r="Y91" s="42"/>
      <c r="Z91" s="42"/>
      <c r="AA91" s="42"/>
      <c r="AB91" s="42"/>
      <c r="AC91" s="42"/>
      <c r="AD91" s="42"/>
      <c r="AE91" s="42"/>
      <c r="AF91" s="42"/>
      <c r="AG91" s="42"/>
      <c r="AH91" s="42"/>
      <c r="AI91" s="42"/>
      <c r="AJ91" s="42"/>
      <c r="AK91" s="42"/>
      <c r="AL91" s="42"/>
      <c r="AM91" s="42"/>
      <c r="AN91" s="42"/>
      <c r="AO91" s="42"/>
      <c r="AP91" s="42"/>
      <c r="AQ91" s="42"/>
      <c r="AR91" s="42"/>
      <c r="AS91" s="42"/>
      <c r="AT91" s="42"/>
      <c r="AU91" s="42"/>
      <c r="AV91" s="42"/>
      <c r="AW91" s="42"/>
      <c r="AX91" s="42"/>
      <c r="AY91" s="42"/>
      <c r="AZ91" s="42"/>
      <c r="BA91" s="42"/>
      <c r="BB91" s="42"/>
      <c r="BC91" s="42"/>
      <c r="BD91" s="42"/>
      <c r="BE91" s="42"/>
      <c r="BF91" s="42"/>
      <c r="BG91" s="42"/>
      <c r="BH91" s="10"/>
    </row>
    <row r="92" spans="1:60" x14ac:dyDescent="0.25">
      <c r="A92" s="10"/>
      <c r="B92" s="4" t="s">
        <v>234</v>
      </c>
      <c r="C92" s="55"/>
      <c r="D92" s="57"/>
      <c r="E92" s="57"/>
      <c r="F92" s="28"/>
      <c r="G92" s="57"/>
      <c r="H92" s="56"/>
      <c r="I92" s="41"/>
      <c r="J92" s="42"/>
      <c r="K92" s="42"/>
      <c r="L92" s="42"/>
      <c r="M92" s="42"/>
      <c r="N92" s="42"/>
      <c r="O92" s="42"/>
      <c r="P92" s="42"/>
      <c r="Q92" s="42"/>
      <c r="R92" s="42"/>
      <c r="S92" s="42"/>
      <c r="T92" s="42"/>
      <c r="U92" s="42"/>
      <c r="V92" s="42"/>
      <c r="W92" s="42"/>
      <c r="X92" s="42"/>
      <c r="Y92" s="42"/>
      <c r="Z92" s="42"/>
      <c r="AA92" s="42"/>
      <c r="AB92" s="42"/>
      <c r="AC92" s="42"/>
      <c r="AD92" s="42"/>
      <c r="AE92" s="42"/>
      <c r="AF92" s="42"/>
      <c r="AG92" s="42"/>
      <c r="AH92" s="42"/>
      <c r="AI92" s="42"/>
      <c r="AJ92" s="42"/>
      <c r="AK92" s="42"/>
      <c r="AL92" s="42"/>
      <c r="AM92" s="42"/>
      <c r="AN92" s="42"/>
      <c r="AO92" s="42"/>
      <c r="AP92" s="42"/>
      <c r="AQ92" s="42"/>
      <c r="AR92" s="42"/>
      <c r="AS92" s="42"/>
      <c r="AT92" s="42"/>
      <c r="AU92" s="42"/>
      <c r="AV92" s="42"/>
      <c r="AW92" s="42"/>
      <c r="AX92" s="42"/>
      <c r="AY92" s="42"/>
      <c r="AZ92" s="42"/>
      <c r="BA92" s="42"/>
      <c r="BB92" s="42"/>
      <c r="BC92" s="42"/>
      <c r="BD92" s="42"/>
      <c r="BE92" s="42"/>
      <c r="BF92" s="42"/>
      <c r="BG92" s="42"/>
      <c r="BH92" s="10"/>
    </row>
    <row r="93" spans="1:60" x14ac:dyDescent="0.25">
      <c r="A93" s="10"/>
      <c r="B93" s="4" t="s">
        <v>235</v>
      </c>
      <c r="C93" s="55"/>
      <c r="D93" s="57"/>
      <c r="E93" s="57"/>
      <c r="F93" s="28"/>
      <c r="G93" s="57"/>
      <c r="H93" s="56"/>
      <c r="I93" s="41"/>
      <c r="J93" s="42"/>
      <c r="K93" s="42"/>
      <c r="L93" s="42"/>
      <c r="M93" s="42"/>
      <c r="N93" s="42"/>
      <c r="O93" s="42"/>
      <c r="P93" s="42"/>
      <c r="Q93" s="42"/>
      <c r="R93" s="42"/>
      <c r="S93" s="42"/>
      <c r="T93" s="42"/>
      <c r="U93" s="42"/>
      <c r="V93" s="42"/>
      <c r="W93" s="42"/>
      <c r="X93" s="42"/>
      <c r="Y93" s="42"/>
      <c r="Z93" s="42"/>
      <c r="AA93" s="42"/>
      <c r="AB93" s="42"/>
      <c r="AC93" s="42"/>
      <c r="AD93" s="42"/>
      <c r="AE93" s="42"/>
      <c r="AF93" s="42"/>
      <c r="AG93" s="42"/>
      <c r="AH93" s="42"/>
      <c r="AI93" s="42"/>
      <c r="AJ93" s="42"/>
      <c r="AK93" s="42"/>
      <c r="AL93" s="42"/>
      <c r="AM93" s="42"/>
      <c r="AN93" s="42"/>
      <c r="AO93" s="42"/>
      <c r="AP93" s="42"/>
      <c r="AQ93" s="42"/>
      <c r="AR93" s="42"/>
      <c r="AS93" s="42"/>
      <c r="AT93" s="42"/>
      <c r="AU93" s="42"/>
      <c r="AV93" s="42"/>
      <c r="AW93" s="42"/>
      <c r="AX93" s="42"/>
      <c r="AY93" s="42"/>
      <c r="AZ93" s="42"/>
      <c r="BA93" s="42"/>
      <c r="BB93" s="42"/>
      <c r="BC93" s="42"/>
      <c r="BD93" s="42"/>
      <c r="BE93" s="42"/>
      <c r="BF93" s="42"/>
      <c r="BG93" s="42"/>
      <c r="BH93" s="10"/>
    </row>
    <row r="94" spans="1:60" x14ac:dyDescent="0.25">
      <c r="A94" s="10"/>
      <c r="B94" s="4" t="s">
        <v>236</v>
      </c>
      <c r="C94" s="55"/>
      <c r="D94" s="57"/>
      <c r="E94" s="57"/>
      <c r="F94" s="28"/>
      <c r="G94" s="57"/>
      <c r="H94" s="56"/>
      <c r="I94" s="41"/>
      <c r="J94" s="42"/>
      <c r="K94" s="42"/>
      <c r="L94" s="42"/>
      <c r="M94" s="42"/>
      <c r="N94" s="42"/>
      <c r="O94" s="42"/>
      <c r="P94" s="42"/>
      <c r="Q94" s="42"/>
      <c r="R94" s="42"/>
      <c r="S94" s="42"/>
      <c r="T94" s="42"/>
      <c r="U94" s="42"/>
      <c r="V94" s="42"/>
      <c r="W94" s="42"/>
      <c r="X94" s="42"/>
      <c r="Y94" s="42"/>
      <c r="Z94" s="42"/>
      <c r="AA94" s="42"/>
      <c r="AB94" s="42"/>
      <c r="AC94" s="42"/>
      <c r="AD94" s="42"/>
      <c r="AE94" s="42"/>
      <c r="AF94" s="42"/>
      <c r="AG94" s="42"/>
      <c r="AH94" s="42"/>
      <c r="AI94" s="42"/>
      <c r="AJ94" s="42"/>
      <c r="AK94" s="42"/>
      <c r="AL94" s="42"/>
      <c r="AM94" s="42"/>
      <c r="AN94" s="42"/>
      <c r="AO94" s="42"/>
      <c r="AP94" s="42"/>
      <c r="AQ94" s="42"/>
      <c r="AR94" s="42"/>
      <c r="AS94" s="42"/>
      <c r="AT94" s="42"/>
      <c r="AU94" s="42"/>
      <c r="AV94" s="42"/>
      <c r="AW94" s="42"/>
      <c r="AX94" s="42"/>
      <c r="AY94" s="42"/>
      <c r="AZ94" s="42"/>
      <c r="BA94" s="42"/>
      <c r="BB94" s="42"/>
      <c r="BC94" s="42"/>
      <c r="BD94" s="42"/>
      <c r="BE94" s="42"/>
      <c r="BF94" s="42"/>
      <c r="BG94" s="42"/>
      <c r="BH94" s="10"/>
    </row>
    <row r="95" spans="1:60" x14ac:dyDescent="0.25">
      <c r="A95" s="10"/>
      <c r="B95" s="4" t="s">
        <v>237</v>
      </c>
      <c r="C95" s="55"/>
      <c r="D95" s="57"/>
      <c r="E95" s="57"/>
      <c r="F95" s="28"/>
      <c r="G95" s="57"/>
      <c r="H95" s="56"/>
      <c r="I95" s="41"/>
      <c r="J95" s="42"/>
      <c r="K95" s="42"/>
      <c r="L95" s="42"/>
      <c r="M95" s="42"/>
      <c r="N95" s="42"/>
      <c r="O95" s="42"/>
      <c r="P95" s="42"/>
      <c r="Q95" s="42"/>
      <c r="R95" s="42"/>
      <c r="S95" s="42"/>
      <c r="T95" s="42"/>
      <c r="U95" s="42"/>
      <c r="V95" s="42"/>
      <c r="W95" s="42"/>
      <c r="X95" s="42"/>
      <c r="Y95" s="42"/>
      <c r="Z95" s="42"/>
      <c r="AA95" s="42"/>
      <c r="AB95" s="42"/>
      <c r="AC95" s="42"/>
      <c r="AD95" s="42"/>
      <c r="AE95" s="42"/>
      <c r="AF95" s="42"/>
      <c r="AG95" s="42"/>
      <c r="AH95" s="42"/>
      <c r="AI95" s="42"/>
      <c r="AJ95" s="42"/>
      <c r="AK95" s="42"/>
      <c r="AL95" s="42"/>
      <c r="AM95" s="42"/>
      <c r="AN95" s="42"/>
      <c r="AO95" s="42"/>
      <c r="AP95" s="42"/>
      <c r="AQ95" s="42"/>
      <c r="AR95" s="42"/>
      <c r="AS95" s="42"/>
      <c r="AT95" s="42"/>
      <c r="AU95" s="42"/>
      <c r="AV95" s="42"/>
      <c r="AW95" s="42"/>
      <c r="AX95" s="42"/>
      <c r="AY95" s="42"/>
      <c r="AZ95" s="42"/>
      <c r="BA95" s="42"/>
      <c r="BB95" s="42"/>
      <c r="BC95" s="42"/>
      <c r="BD95" s="42"/>
      <c r="BE95" s="42"/>
      <c r="BF95" s="42"/>
      <c r="BG95" s="42"/>
      <c r="BH95" s="10"/>
    </row>
    <row r="96" spans="1:60" x14ac:dyDescent="0.25">
      <c r="A96" s="10"/>
      <c r="B96" s="4" t="s">
        <v>238</v>
      </c>
      <c r="C96" s="55"/>
      <c r="D96" s="57"/>
      <c r="E96" s="57"/>
      <c r="F96" s="28"/>
      <c r="G96" s="57"/>
      <c r="H96" s="56"/>
      <c r="I96" s="41"/>
      <c r="J96" s="42"/>
      <c r="K96" s="42"/>
      <c r="L96" s="42"/>
      <c r="M96" s="42"/>
      <c r="N96" s="42"/>
      <c r="O96" s="42"/>
      <c r="P96" s="42"/>
      <c r="Q96" s="42"/>
      <c r="R96" s="42"/>
      <c r="S96" s="42"/>
      <c r="T96" s="42"/>
      <c r="U96" s="42"/>
      <c r="V96" s="42"/>
      <c r="W96" s="42"/>
      <c r="X96" s="42"/>
      <c r="Y96" s="42"/>
      <c r="Z96" s="42"/>
      <c r="AA96" s="42"/>
      <c r="AB96" s="42"/>
      <c r="AC96" s="42"/>
      <c r="AD96" s="42"/>
      <c r="AE96" s="42"/>
      <c r="AF96" s="42"/>
      <c r="AG96" s="42"/>
      <c r="AH96" s="42"/>
      <c r="AI96" s="42"/>
      <c r="AJ96" s="42"/>
      <c r="AK96" s="42"/>
      <c r="AL96" s="42"/>
      <c r="AM96" s="42"/>
      <c r="AN96" s="42"/>
      <c r="AO96" s="42"/>
      <c r="AP96" s="42"/>
      <c r="AQ96" s="42"/>
      <c r="AR96" s="42"/>
      <c r="AS96" s="42"/>
      <c r="AT96" s="42"/>
      <c r="AU96" s="42"/>
      <c r="AV96" s="42"/>
      <c r="AW96" s="42"/>
      <c r="AX96" s="42"/>
      <c r="AY96" s="42"/>
      <c r="AZ96" s="42"/>
      <c r="BA96" s="42"/>
      <c r="BB96" s="42"/>
      <c r="BC96" s="42"/>
      <c r="BD96" s="42"/>
      <c r="BE96" s="42"/>
      <c r="BF96" s="42"/>
      <c r="BG96" s="42"/>
      <c r="BH96" s="10"/>
    </row>
    <row r="97" spans="1:60" x14ac:dyDescent="0.25">
      <c r="A97" s="10"/>
      <c r="B97" s="4" t="s">
        <v>239</v>
      </c>
      <c r="C97" s="55"/>
      <c r="D97" s="57"/>
      <c r="E97" s="57"/>
      <c r="F97" s="28"/>
      <c r="G97" s="57"/>
      <c r="H97" s="56"/>
      <c r="I97" s="41"/>
      <c r="J97" s="42"/>
      <c r="K97" s="42"/>
      <c r="L97" s="42"/>
      <c r="M97" s="42"/>
      <c r="N97" s="42"/>
      <c r="O97" s="42"/>
      <c r="P97" s="42"/>
      <c r="Q97" s="42"/>
      <c r="R97" s="42"/>
      <c r="S97" s="42"/>
      <c r="T97" s="42"/>
      <c r="U97" s="42"/>
      <c r="V97" s="42"/>
      <c r="W97" s="42"/>
      <c r="X97" s="42"/>
      <c r="Y97" s="42"/>
      <c r="Z97" s="42"/>
      <c r="AA97" s="42"/>
      <c r="AB97" s="42"/>
      <c r="AC97" s="42"/>
      <c r="AD97" s="42"/>
      <c r="AE97" s="42"/>
      <c r="AF97" s="42"/>
      <c r="AG97" s="42"/>
      <c r="AH97" s="42"/>
      <c r="AI97" s="42"/>
      <c r="AJ97" s="42"/>
      <c r="AK97" s="42"/>
      <c r="AL97" s="42"/>
      <c r="AM97" s="42"/>
      <c r="AN97" s="42"/>
      <c r="AO97" s="42"/>
      <c r="AP97" s="42"/>
      <c r="AQ97" s="42"/>
      <c r="AR97" s="42"/>
      <c r="AS97" s="42"/>
      <c r="AT97" s="42"/>
      <c r="AU97" s="42"/>
      <c r="AV97" s="42"/>
      <c r="AW97" s="42"/>
      <c r="AX97" s="42"/>
      <c r="AY97" s="42"/>
      <c r="AZ97" s="42"/>
      <c r="BA97" s="42"/>
      <c r="BB97" s="42"/>
      <c r="BC97" s="42"/>
      <c r="BD97" s="42"/>
      <c r="BE97" s="42"/>
      <c r="BF97" s="42"/>
      <c r="BG97" s="42"/>
      <c r="BH97" s="10"/>
    </row>
    <row r="98" spans="1:60" x14ac:dyDescent="0.25">
      <c r="A98" s="10"/>
      <c r="B98" s="4" t="s">
        <v>240</v>
      </c>
      <c r="C98" s="55"/>
      <c r="D98" s="57"/>
      <c r="E98" s="57"/>
      <c r="F98" s="28"/>
      <c r="G98" s="57"/>
      <c r="H98" s="56"/>
      <c r="I98" s="41"/>
      <c r="J98" s="42"/>
      <c r="K98" s="42"/>
      <c r="L98" s="42"/>
      <c r="M98" s="42"/>
      <c r="N98" s="42"/>
      <c r="O98" s="42"/>
      <c r="P98" s="42"/>
      <c r="Q98" s="42"/>
      <c r="R98" s="42"/>
      <c r="S98" s="42"/>
      <c r="T98" s="42"/>
      <c r="U98" s="42"/>
      <c r="V98" s="42"/>
      <c r="W98" s="42"/>
      <c r="X98" s="42"/>
      <c r="Y98" s="42"/>
      <c r="Z98" s="42"/>
      <c r="AA98" s="42"/>
      <c r="AB98" s="42"/>
      <c r="AC98" s="42"/>
      <c r="AD98" s="42"/>
      <c r="AE98" s="42"/>
      <c r="AF98" s="42"/>
      <c r="AG98" s="42"/>
      <c r="AH98" s="42"/>
      <c r="AI98" s="42"/>
      <c r="AJ98" s="42"/>
      <c r="AK98" s="42"/>
      <c r="AL98" s="42"/>
      <c r="AM98" s="42"/>
      <c r="AN98" s="42"/>
      <c r="AO98" s="42"/>
      <c r="AP98" s="42"/>
      <c r="AQ98" s="42"/>
      <c r="AR98" s="42"/>
      <c r="AS98" s="42"/>
      <c r="AT98" s="42"/>
      <c r="AU98" s="42"/>
      <c r="AV98" s="42"/>
      <c r="AW98" s="42"/>
      <c r="AX98" s="42"/>
      <c r="AY98" s="42"/>
      <c r="AZ98" s="42"/>
      <c r="BA98" s="42"/>
      <c r="BB98" s="42"/>
      <c r="BC98" s="42"/>
      <c r="BD98" s="42"/>
      <c r="BE98" s="42"/>
      <c r="BF98" s="42"/>
      <c r="BG98" s="42"/>
      <c r="BH98" s="10"/>
    </row>
    <row r="99" spans="1:60" x14ac:dyDescent="0.25">
      <c r="A99" s="10"/>
      <c r="B99" s="4" t="s">
        <v>241</v>
      </c>
      <c r="C99" s="55"/>
      <c r="D99" s="57"/>
      <c r="E99" s="57"/>
      <c r="F99" s="28"/>
      <c r="G99" s="57"/>
      <c r="H99" s="56"/>
      <c r="I99" s="41"/>
      <c r="J99" s="42"/>
      <c r="K99" s="42"/>
      <c r="L99" s="42"/>
      <c r="M99" s="42"/>
      <c r="N99" s="42"/>
      <c r="O99" s="42"/>
      <c r="P99" s="42"/>
      <c r="Q99" s="42"/>
      <c r="R99" s="42"/>
      <c r="S99" s="42"/>
      <c r="T99" s="42"/>
      <c r="U99" s="42"/>
      <c r="V99" s="42"/>
      <c r="W99" s="42"/>
      <c r="X99" s="42"/>
      <c r="Y99" s="42"/>
      <c r="Z99" s="42"/>
      <c r="AA99" s="42"/>
      <c r="AB99" s="42"/>
      <c r="AC99" s="42"/>
      <c r="AD99" s="42"/>
      <c r="AE99" s="42"/>
      <c r="AF99" s="42"/>
      <c r="AG99" s="42"/>
      <c r="AH99" s="42"/>
      <c r="AI99" s="42"/>
      <c r="AJ99" s="42"/>
      <c r="AK99" s="42"/>
      <c r="AL99" s="42"/>
      <c r="AM99" s="42"/>
      <c r="AN99" s="42"/>
      <c r="AO99" s="42"/>
      <c r="AP99" s="42"/>
      <c r="AQ99" s="42"/>
      <c r="AR99" s="42"/>
      <c r="AS99" s="42"/>
      <c r="AT99" s="42"/>
      <c r="AU99" s="42"/>
      <c r="AV99" s="42"/>
      <c r="AW99" s="42"/>
      <c r="AX99" s="42"/>
      <c r="AY99" s="42"/>
      <c r="AZ99" s="42"/>
      <c r="BA99" s="42"/>
      <c r="BB99" s="42"/>
      <c r="BC99" s="42"/>
      <c r="BD99" s="42"/>
      <c r="BE99" s="42"/>
      <c r="BF99" s="42"/>
      <c r="BG99" s="42"/>
      <c r="BH99" s="10"/>
    </row>
    <row r="100" spans="1:60" x14ac:dyDescent="0.25">
      <c r="A100" s="10"/>
      <c r="B100" s="4" t="s">
        <v>242</v>
      </c>
      <c r="C100" s="55"/>
      <c r="D100" s="57"/>
      <c r="E100" s="57"/>
      <c r="F100" s="28"/>
      <c r="G100" s="57"/>
      <c r="H100" s="56"/>
      <c r="I100" s="41"/>
      <c r="J100" s="42"/>
      <c r="K100" s="42"/>
      <c r="L100" s="42"/>
      <c r="M100" s="42"/>
      <c r="N100" s="42"/>
      <c r="O100" s="42"/>
      <c r="P100" s="42"/>
      <c r="Q100" s="42"/>
      <c r="R100" s="42"/>
      <c r="S100" s="42"/>
      <c r="T100" s="42"/>
      <c r="U100" s="42"/>
      <c r="V100" s="42"/>
      <c r="W100" s="42"/>
      <c r="X100" s="42"/>
      <c r="Y100" s="42"/>
      <c r="Z100" s="42"/>
      <c r="AA100" s="42"/>
      <c r="AB100" s="42"/>
      <c r="AC100" s="42"/>
      <c r="AD100" s="42"/>
      <c r="AE100" s="42"/>
      <c r="AF100" s="42"/>
      <c r="AG100" s="42"/>
      <c r="AH100" s="42"/>
      <c r="AI100" s="42"/>
      <c r="AJ100" s="42"/>
      <c r="AK100" s="42"/>
      <c r="AL100" s="42"/>
      <c r="AM100" s="42"/>
      <c r="AN100" s="42"/>
      <c r="AO100" s="42"/>
      <c r="AP100" s="42"/>
      <c r="AQ100" s="42"/>
      <c r="AR100" s="42"/>
      <c r="AS100" s="42"/>
      <c r="AT100" s="42"/>
      <c r="AU100" s="42"/>
      <c r="AV100" s="42"/>
      <c r="AW100" s="42"/>
      <c r="AX100" s="42"/>
      <c r="AY100" s="42"/>
      <c r="AZ100" s="42"/>
      <c r="BA100" s="42"/>
      <c r="BB100" s="42"/>
      <c r="BC100" s="42"/>
      <c r="BD100" s="42"/>
      <c r="BE100" s="42"/>
      <c r="BF100" s="42"/>
      <c r="BG100" s="42"/>
      <c r="BH100" s="10"/>
    </row>
    <row r="101" spans="1:60" x14ac:dyDescent="0.25">
      <c r="A101" s="10"/>
      <c r="B101" s="4" t="s">
        <v>243</v>
      </c>
      <c r="C101" s="55"/>
      <c r="D101" s="57"/>
      <c r="E101" s="57"/>
      <c r="F101" s="28"/>
      <c r="G101" s="57"/>
      <c r="H101" s="56"/>
      <c r="I101" s="41"/>
      <c r="J101" s="42"/>
      <c r="K101" s="42"/>
      <c r="L101" s="42"/>
      <c r="M101" s="42"/>
      <c r="N101" s="42"/>
      <c r="O101" s="42"/>
      <c r="P101" s="42"/>
      <c r="Q101" s="42"/>
      <c r="R101" s="42"/>
      <c r="S101" s="42"/>
      <c r="T101" s="42"/>
      <c r="U101" s="42"/>
      <c r="V101" s="42"/>
      <c r="W101" s="42"/>
      <c r="X101" s="42"/>
      <c r="Y101" s="42"/>
      <c r="Z101" s="42"/>
      <c r="AA101" s="42"/>
      <c r="AB101" s="42"/>
      <c r="AC101" s="42"/>
      <c r="AD101" s="42"/>
      <c r="AE101" s="42"/>
      <c r="AF101" s="42"/>
      <c r="AG101" s="42"/>
      <c r="AH101" s="42"/>
      <c r="AI101" s="42"/>
      <c r="AJ101" s="42"/>
      <c r="AK101" s="42"/>
      <c r="AL101" s="42"/>
      <c r="AM101" s="42"/>
      <c r="AN101" s="42"/>
      <c r="AO101" s="42"/>
      <c r="AP101" s="42"/>
      <c r="AQ101" s="42"/>
      <c r="AR101" s="42"/>
      <c r="AS101" s="42"/>
      <c r="AT101" s="42"/>
      <c r="AU101" s="42"/>
      <c r="AV101" s="42"/>
      <c r="AW101" s="42"/>
      <c r="AX101" s="42"/>
      <c r="AY101" s="42"/>
      <c r="AZ101" s="42"/>
      <c r="BA101" s="42"/>
      <c r="BB101" s="42"/>
      <c r="BC101" s="42"/>
      <c r="BD101" s="42"/>
      <c r="BE101" s="42"/>
      <c r="BF101" s="42"/>
      <c r="BG101" s="42"/>
      <c r="BH101" s="10"/>
    </row>
    <row r="102" spans="1:60" x14ac:dyDescent="0.25">
      <c r="A102" s="10"/>
      <c r="B102" s="4" t="s">
        <v>244</v>
      </c>
      <c r="C102" s="55"/>
      <c r="D102" s="57"/>
      <c r="E102" s="57"/>
      <c r="F102" s="28"/>
      <c r="G102" s="57"/>
      <c r="H102" s="56"/>
      <c r="I102" s="41"/>
      <c r="J102" s="42"/>
      <c r="K102" s="42"/>
      <c r="L102" s="42"/>
      <c r="M102" s="42"/>
      <c r="N102" s="42"/>
      <c r="O102" s="42"/>
      <c r="P102" s="42"/>
      <c r="Q102" s="42"/>
      <c r="R102" s="42"/>
      <c r="S102" s="42"/>
      <c r="T102" s="42"/>
      <c r="U102" s="42"/>
      <c r="V102" s="42"/>
      <c r="W102" s="42"/>
      <c r="X102" s="42"/>
      <c r="Y102" s="42"/>
      <c r="Z102" s="42"/>
      <c r="AA102" s="42"/>
      <c r="AB102" s="42"/>
      <c r="AC102" s="42"/>
      <c r="AD102" s="42"/>
      <c r="AE102" s="42"/>
      <c r="AF102" s="42"/>
      <c r="AG102" s="42"/>
      <c r="AH102" s="42"/>
      <c r="AI102" s="42"/>
      <c r="AJ102" s="42"/>
      <c r="AK102" s="42"/>
      <c r="AL102" s="42"/>
      <c r="AM102" s="42"/>
      <c r="AN102" s="42"/>
      <c r="AO102" s="42"/>
      <c r="AP102" s="42"/>
      <c r="AQ102" s="42"/>
      <c r="AR102" s="42"/>
      <c r="AS102" s="42"/>
      <c r="AT102" s="42"/>
      <c r="AU102" s="42"/>
      <c r="AV102" s="42"/>
      <c r="AW102" s="42"/>
      <c r="AX102" s="42"/>
      <c r="AY102" s="42"/>
      <c r="AZ102" s="42"/>
      <c r="BA102" s="42"/>
      <c r="BB102" s="42"/>
      <c r="BC102" s="42"/>
      <c r="BD102" s="42"/>
      <c r="BE102" s="42"/>
      <c r="BF102" s="42"/>
      <c r="BG102" s="42"/>
      <c r="BH102" s="10"/>
    </row>
    <row r="103" spans="1:60" x14ac:dyDescent="0.25">
      <c r="A103" s="10"/>
      <c r="B103" s="4" t="s">
        <v>245</v>
      </c>
      <c r="C103" s="55"/>
      <c r="D103" s="57"/>
      <c r="E103" s="57"/>
      <c r="F103" s="28"/>
      <c r="G103" s="57"/>
      <c r="H103" s="56"/>
      <c r="I103" s="41"/>
      <c r="J103" s="42"/>
      <c r="K103" s="42"/>
      <c r="L103" s="42"/>
      <c r="M103" s="42"/>
      <c r="N103" s="42"/>
      <c r="O103" s="42"/>
      <c r="P103" s="42"/>
      <c r="Q103" s="42"/>
      <c r="R103" s="42"/>
      <c r="S103" s="42"/>
      <c r="T103" s="42"/>
      <c r="U103" s="42"/>
      <c r="V103" s="42"/>
      <c r="W103" s="42"/>
      <c r="X103" s="42"/>
      <c r="Y103" s="42"/>
      <c r="Z103" s="42"/>
      <c r="AA103" s="42"/>
      <c r="AB103" s="42"/>
      <c r="AC103" s="42"/>
      <c r="AD103" s="42"/>
      <c r="AE103" s="42"/>
      <c r="AF103" s="42"/>
      <c r="AG103" s="42"/>
      <c r="AH103" s="42"/>
      <c r="AI103" s="42"/>
      <c r="AJ103" s="42"/>
      <c r="AK103" s="42"/>
      <c r="AL103" s="42"/>
      <c r="AM103" s="42"/>
      <c r="AN103" s="42"/>
      <c r="AO103" s="42"/>
      <c r="AP103" s="42"/>
      <c r="AQ103" s="42"/>
      <c r="AR103" s="42"/>
      <c r="AS103" s="42"/>
      <c r="AT103" s="42"/>
      <c r="AU103" s="42"/>
      <c r="AV103" s="42"/>
      <c r="AW103" s="42"/>
      <c r="AX103" s="42"/>
      <c r="AY103" s="42"/>
      <c r="AZ103" s="42"/>
      <c r="BA103" s="42"/>
      <c r="BB103" s="42"/>
      <c r="BC103" s="42"/>
      <c r="BD103" s="42"/>
      <c r="BE103" s="42"/>
      <c r="BF103" s="42"/>
      <c r="BG103" s="42"/>
      <c r="BH103" s="10"/>
    </row>
    <row r="104" spans="1:60" x14ac:dyDescent="0.25">
      <c r="A104" s="10"/>
      <c r="B104" s="4" t="s">
        <v>246</v>
      </c>
      <c r="C104" s="55"/>
      <c r="D104" s="57"/>
      <c r="E104" s="57"/>
      <c r="F104" s="28"/>
      <c r="G104" s="57"/>
      <c r="H104" s="56"/>
      <c r="I104" s="41"/>
      <c r="J104" s="42"/>
      <c r="K104" s="42"/>
      <c r="L104" s="42"/>
      <c r="M104" s="42"/>
      <c r="N104" s="42"/>
      <c r="O104" s="42"/>
      <c r="P104" s="42"/>
      <c r="Q104" s="42"/>
      <c r="R104" s="42"/>
      <c r="S104" s="42"/>
      <c r="T104" s="42"/>
      <c r="U104" s="42"/>
      <c r="V104" s="42"/>
      <c r="W104" s="42"/>
      <c r="X104" s="42"/>
      <c r="Y104" s="42"/>
      <c r="Z104" s="42"/>
      <c r="AA104" s="42"/>
      <c r="AB104" s="42"/>
      <c r="AC104" s="42"/>
      <c r="AD104" s="42"/>
      <c r="AE104" s="42"/>
      <c r="AF104" s="42"/>
      <c r="AG104" s="42"/>
      <c r="AH104" s="42"/>
      <c r="AI104" s="42"/>
      <c r="AJ104" s="42"/>
      <c r="AK104" s="42"/>
      <c r="AL104" s="42"/>
      <c r="AM104" s="42"/>
      <c r="AN104" s="42"/>
      <c r="AO104" s="42"/>
      <c r="AP104" s="42"/>
      <c r="AQ104" s="42"/>
      <c r="AR104" s="42"/>
      <c r="AS104" s="42"/>
      <c r="AT104" s="42"/>
      <c r="AU104" s="42"/>
      <c r="AV104" s="42"/>
      <c r="AW104" s="42"/>
      <c r="AX104" s="42"/>
      <c r="AY104" s="42"/>
      <c r="AZ104" s="42"/>
      <c r="BA104" s="42"/>
      <c r="BB104" s="42"/>
      <c r="BC104" s="42"/>
      <c r="BD104" s="42"/>
      <c r="BE104" s="42"/>
      <c r="BF104" s="42"/>
      <c r="BG104" s="42"/>
      <c r="BH104" s="10"/>
    </row>
    <row r="105" spans="1:60" x14ac:dyDescent="0.25">
      <c r="A105" s="10"/>
      <c r="B105" s="4" t="s">
        <v>247</v>
      </c>
      <c r="C105" s="55"/>
      <c r="D105" s="57"/>
      <c r="E105" s="57"/>
      <c r="F105" s="28"/>
      <c r="G105" s="57"/>
      <c r="H105" s="56"/>
      <c r="I105" s="41"/>
      <c r="J105" s="42"/>
      <c r="K105" s="42"/>
      <c r="L105" s="42"/>
      <c r="M105" s="42"/>
      <c r="N105" s="42"/>
      <c r="O105" s="42"/>
      <c r="P105" s="42"/>
      <c r="Q105" s="42"/>
      <c r="R105" s="42"/>
      <c r="S105" s="42"/>
      <c r="T105" s="42"/>
      <c r="U105" s="42"/>
      <c r="V105" s="42"/>
      <c r="W105" s="42"/>
      <c r="X105" s="42"/>
      <c r="Y105" s="42"/>
      <c r="Z105" s="42"/>
      <c r="AA105" s="42"/>
      <c r="AB105" s="42"/>
      <c r="AC105" s="42"/>
      <c r="AD105" s="42"/>
      <c r="AE105" s="42"/>
      <c r="AF105" s="42"/>
      <c r="AG105" s="42"/>
      <c r="AH105" s="42"/>
      <c r="AI105" s="42"/>
      <c r="AJ105" s="42"/>
      <c r="AK105" s="42"/>
      <c r="AL105" s="42"/>
      <c r="AM105" s="42"/>
      <c r="AN105" s="42"/>
      <c r="AO105" s="42"/>
      <c r="AP105" s="42"/>
      <c r="AQ105" s="42"/>
      <c r="AR105" s="42"/>
      <c r="AS105" s="42"/>
      <c r="AT105" s="42"/>
      <c r="AU105" s="42"/>
      <c r="AV105" s="42"/>
      <c r="AW105" s="42"/>
      <c r="AX105" s="42"/>
      <c r="AY105" s="42"/>
      <c r="AZ105" s="42"/>
      <c r="BA105" s="42"/>
      <c r="BB105" s="42"/>
      <c r="BC105" s="42"/>
      <c r="BD105" s="42"/>
      <c r="BE105" s="42"/>
      <c r="BF105" s="42"/>
      <c r="BG105" s="42"/>
      <c r="BH105" s="10"/>
    </row>
    <row r="106" spans="1:60" x14ac:dyDescent="0.25">
      <c r="A106" s="10"/>
      <c r="B106" s="4" t="s">
        <v>248</v>
      </c>
      <c r="C106" s="55"/>
      <c r="D106" s="57"/>
      <c r="E106" s="57"/>
      <c r="F106" s="28"/>
      <c r="G106" s="57"/>
      <c r="H106" s="56"/>
      <c r="I106" s="41"/>
      <c r="J106" s="42"/>
      <c r="K106" s="42"/>
      <c r="L106" s="42"/>
      <c r="M106" s="42"/>
      <c r="N106" s="42"/>
      <c r="O106" s="42"/>
      <c r="P106" s="42"/>
      <c r="Q106" s="42"/>
      <c r="R106" s="42"/>
      <c r="S106" s="42"/>
      <c r="T106" s="42"/>
      <c r="U106" s="42"/>
      <c r="V106" s="42"/>
      <c r="W106" s="42"/>
      <c r="X106" s="42"/>
      <c r="Y106" s="42"/>
      <c r="Z106" s="42"/>
      <c r="AA106" s="42"/>
      <c r="AB106" s="42"/>
      <c r="AC106" s="42"/>
      <c r="AD106" s="42"/>
      <c r="AE106" s="42"/>
      <c r="AF106" s="42"/>
      <c r="AG106" s="42"/>
      <c r="AH106" s="42"/>
      <c r="AI106" s="42"/>
      <c r="AJ106" s="42"/>
      <c r="AK106" s="42"/>
      <c r="AL106" s="42"/>
      <c r="AM106" s="42"/>
      <c r="AN106" s="42"/>
      <c r="AO106" s="42"/>
      <c r="AP106" s="42"/>
      <c r="AQ106" s="42"/>
      <c r="AR106" s="42"/>
      <c r="AS106" s="42"/>
      <c r="AT106" s="42"/>
      <c r="AU106" s="42"/>
      <c r="AV106" s="42"/>
      <c r="AW106" s="42"/>
      <c r="AX106" s="42"/>
      <c r="AY106" s="42"/>
      <c r="AZ106" s="42"/>
      <c r="BA106" s="42"/>
      <c r="BB106" s="42"/>
      <c r="BC106" s="42"/>
      <c r="BD106" s="42"/>
      <c r="BE106" s="42"/>
      <c r="BF106" s="42"/>
      <c r="BG106" s="42"/>
      <c r="BH106" s="10"/>
    </row>
    <row r="107" spans="1:60" x14ac:dyDescent="0.25">
      <c r="A107" s="10"/>
      <c r="B107" s="4" t="s">
        <v>249</v>
      </c>
      <c r="C107" s="55"/>
      <c r="D107" s="57"/>
      <c r="E107" s="57"/>
      <c r="F107" s="28"/>
      <c r="G107" s="57"/>
      <c r="H107" s="56"/>
      <c r="I107" s="41"/>
      <c r="J107" s="42"/>
      <c r="K107" s="42"/>
      <c r="L107" s="42"/>
      <c r="M107" s="42"/>
      <c r="N107" s="42"/>
      <c r="O107" s="42"/>
      <c r="P107" s="42"/>
      <c r="Q107" s="42"/>
      <c r="R107" s="42"/>
      <c r="S107" s="42"/>
      <c r="T107" s="42"/>
      <c r="U107" s="42"/>
      <c r="V107" s="42"/>
      <c r="W107" s="42"/>
      <c r="X107" s="42"/>
      <c r="Y107" s="42"/>
      <c r="Z107" s="42"/>
      <c r="AA107" s="42"/>
      <c r="AB107" s="42"/>
      <c r="AC107" s="42"/>
      <c r="AD107" s="42"/>
      <c r="AE107" s="42"/>
      <c r="AF107" s="42"/>
      <c r="AG107" s="42"/>
      <c r="AH107" s="42"/>
      <c r="AI107" s="42"/>
      <c r="AJ107" s="42"/>
      <c r="AK107" s="42"/>
      <c r="AL107" s="42"/>
      <c r="AM107" s="42"/>
      <c r="AN107" s="42"/>
      <c r="AO107" s="42"/>
      <c r="AP107" s="42"/>
      <c r="AQ107" s="42"/>
      <c r="AR107" s="42"/>
      <c r="AS107" s="42"/>
      <c r="AT107" s="42"/>
      <c r="AU107" s="42"/>
      <c r="AV107" s="42"/>
      <c r="AW107" s="42"/>
      <c r="AX107" s="42"/>
      <c r="AY107" s="42"/>
      <c r="AZ107" s="42"/>
      <c r="BA107" s="42"/>
      <c r="BB107" s="42"/>
      <c r="BC107" s="42"/>
      <c r="BD107" s="42"/>
      <c r="BE107" s="42"/>
      <c r="BF107" s="42"/>
      <c r="BG107" s="42"/>
      <c r="BH107" s="10"/>
    </row>
    <row r="108" spans="1:60" x14ac:dyDescent="0.25">
      <c r="A108" s="10"/>
      <c r="B108" s="4" t="s">
        <v>250</v>
      </c>
      <c r="C108" s="55"/>
      <c r="D108" s="57"/>
      <c r="E108" s="57"/>
      <c r="F108" s="28"/>
      <c r="G108" s="57"/>
      <c r="H108" s="56"/>
      <c r="I108" s="41"/>
      <c r="J108" s="42"/>
      <c r="K108" s="42"/>
      <c r="L108" s="42"/>
      <c r="M108" s="42"/>
      <c r="N108" s="42"/>
      <c r="O108" s="42"/>
      <c r="P108" s="42"/>
      <c r="Q108" s="42"/>
      <c r="R108" s="42"/>
      <c r="S108" s="42"/>
      <c r="T108" s="42"/>
      <c r="U108" s="42"/>
      <c r="V108" s="42"/>
      <c r="W108" s="42"/>
      <c r="X108" s="42"/>
      <c r="Y108" s="42"/>
      <c r="Z108" s="42"/>
      <c r="AA108" s="42"/>
      <c r="AB108" s="42"/>
      <c r="AC108" s="42"/>
      <c r="AD108" s="42"/>
      <c r="AE108" s="42"/>
      <c r="AF108" s="42"/>
      <c r="AG108" s="42"/>
      <c r="AH108" s="42"/>
      <c r="AI108" s="42"/>
      <c r="AJ108" s="42"/>
      <c r="AK108" s="42"/>
      <c r="AL108" s="42"/>
      <c r="AM108" s="42"/>
      <c r="AN108" s="42"/>
      <c r="AO108" s="42"/>
      <c r="AP108" s="42"/>
      <c r="AQ108" s="42"/>
      <c r="AR108" s="42"/>
      <c r="AS108" s="42"/>
      <c r="AT108" s="42"/>
      <c r="AU108" s="42"/>
      <c r="AV108" s="42"/>
      <c r="AW108" s="42"/>
      <c r="AX108" s="42"/>
      <c r="AY108" s="42"/>
      <c r="AZ108" s="42"/>
      <c r="BA108" s="42"/>
      <c r="BB108" s="42"/>
      <c r="BC108" s="42"/>
      <c r="BD108" s="42"/>
      <c r="BE108" s="42"/>
      <c r="BF108" s="42"/>
      <c r="BG108" s="42"/>
      <c r="BH108" s="10"/>
    </row>
    <row r="109" spans="1:60" x14ac:dyDescent="0.25">
      <c r="A109" s="10"/>
      <c r="B109" s="4" t="s">
        <v>251</v>
      </c>
      <c r="C109" s="55"/>
      <c r="D109" s="57"/>
      <c r="E109" s="57"/>
      <c r="F109" s="28"/>
      <c r="G109" s="57"/>
      <c r="H109" s="56"/>
      <c r="I109" s="41"/>
      <c r="J109" s="42"/>
      <c r="K109" s="42"/>
      <c r="L109" s="42"/>
      <c r="M109" s="42"/>
      <c r="N109" s="42"/>
      <c r="O109" s="42"/>
      <c r="P109" s="42"/>
      <c r="Q109" s="42"/>
      <c r="R109" s="42"/>
      <c r="S109" s="42"/>
      <c r="T109" s="42"/>
      <c r="U109" s="42"/>
      <c r="V109" s="42"/>
      <c r="W109" s="42"/>
      <c r="X109" s="42"/>
      <c r="Y109" s="42"/>
      <c r="Z109" s="42"/>
      <c r="AA109" s="42"/>
      <c r="AB109" s="42"/>
      <c r="AC109" s="42"/>
      <c r="AD109" s="42"/>
      <c r="AE109" s="42"/>
      <c r="AF109" s="42"/>
      <c r="AG109" s="42"/>
      <c r="AH109" s="42"/>
      <c r="AI109" s="42"/>
      <c r="AJ109" s="42"/>
      <c r="AK109" s="42"/>
      <c r="AL109" s="42"/>
      <c r="AM109" s="42"/>
      <c r="AN109" s="42"/>
      <c r="AO109" s="42"/>
      <c r="AP109" s="42"/>
      <c r="AQ109" s="42"/>
      <c r="AR109" s="42"/>
      <c r="AS109" s="42"/>
      <c r="AT109" s="42"/>
      <c r="AU109" s="42"/>
      <c r="AV109" s="42"/>
      <c r="AW109" s="42"/>
      <c r="AX109" s="42"/>
      <c r="AY109" s="42"/>
      <c r="AZ109" s="42"/>
      <c r="BA109" s="42"/>
      <c r="BB109" s="42"/>
      <c r="BC109" s="42"/>
      <c r="BD109" s="42"/>
      <c r="BE109" s="42"/>
      <c r="BF109" s="42"/>
      <c r="BG109" s="42"/>
      <c r="BH109" s="10"/>
    </row>
    <row r="110" spans="1:60" x14ac:dyDescent="0.25">
      <c r="A110" s="10"/>
      <c r="B110" s="4" t="s">
        <v>252</v>
      </c>
      <c r="C110" s="55"/>
      <c r="D110" s="57"/>
      <c r="E110" s="57"/>
      <c r="F110" s="28"/>
      <c r="G110" s="57"/>
      <c r="H110" s="56"/>
      <c r="I110" s="41"/>
      <c r="J110" s="42"/>
      <c r="K110" s="42"/>
      <c r="L110" s="42"/>
      <c r="M110" s="42"/>
      <c r="N110" s="42"/>
      <c r="O110" s="42"/>
      <c r="P110" s="42"/>
      <c r="Q110" s="42"/>
      <c r="R110" s="42"/>
      <c r="S110" s="42"/>
      <c r="T110" s="42"/>
      <c r="U110" s="42"/>
      <c r="V110" s="42"/>
      <c r="W110" s="42"/>
      <c r="X110" s="42"/>
      <c r="Y110" s="42"/>
      <c r="Z110" s="42"/>
      <c r="AA110" s="42"/>
      <c r="AB110" s="42"/>
      <c r="AC110" s="42"/>
      <c r="AD110" s="42"/>
      <c r="AE110" s="42"/>
      <c r="AF110" s="42"/>
      <c r="AG110" s="42"/>
      <c r="AH110" s="42"/>
      <c r="AI110" s="42"/>
      <c r="AJ110" s="42"/>
      <c r="AK110" s="42"/>
      <c r="AL110" s="42"/>
      <c r="AM110" s="42"/>
      <c r="AN110" s="42"/>
      <c r="AO110" s="42"/>
      <c r="AP110" s="42"/>
      <c r="AQ110" s="42"/>
      <c r="AR110" s="42"/>
      <c r="AS110" s="42"/>
      <c r="AT110" s="42"/>
      <c r="AU110" s="42"/>
      <c r="AV110" s="42"/>
      <c r="AW110" s="42"/>
      <c r="AX110" s="42"/>
      <c r="AY110" s="42"/>
      <c r="AZ110" s="42"/>
      <c r="BA110" s="42"/>
      <c r="BB110" s="42"/>
      <c r="BC110" s="42"/>
      <c r="BD110" s="42"/>
      <c r="BE110" s="42"/>
      <c r="BF110" s="42"/>
      <c r="BG110" s="42"/>
      <c r="BH110" s="10"/>
    </row>
    <row r="111" spans="1:60" x14ac:dyDescent="0.25">
      <c r="A111" s="10"/>
      <c r="B111" s="4" t="s">
        <v>253</v>
      </c>
      <c r="C111" s="55"/>
      <c r="D111" s="57"/>
      <c r="E111" s="57"/>
      <c r="F111" s="28"/>
      <c r="G111" s="57"/>
      <c r="H111" s="56"/>
      <c r="I111" s="41"/>
      <c r="J111" s="42"/>
      <c r="K111" s="42"/>
      <c r="L111" s="42"/>
      <c r="M111" s="42"/>
      <c r="N111" s="42"/>
      <c r="O111" s="42"/>
      <c r="P111" s="42"/>
      <c r="Q111" s="42"/>
      <c r="R111" s="42"/>
      <c r="S111" s="42"/>
      <c r="T111" s="42"/>
      <c r="U111" s="42"/>
      <c r="V111" s="42"/>
      <c r="W111" s="42"/>
      <c r="X111" s="42"/>
      <c r="Y111" s="42"/>
      <c r="Z111" s="42"/>
      <c r="AA111" s="42"/>
      <c r="AB111" s="42"/>
      <c r="AC111" s="42"/>
      <c r="AD111" s="42"/>
      <c r="AE111" s="42"/>
      <c r="AF111" s="42"/>
      <c r="AG111" s="42"/>
      <c r="AH111" s="42"/>
      <c r="AI111" s="42"/>
      <c r="AJ111" s="42"/>
      <c r="AK111" s="42"/>
      <c r="AL111" s="42"/>
      <c r="AM111" s="42"/>
      <c r="AN111" s="42"/>
      <c r="AO111" s="42"/>
      <c r="AP111" s="42"/>
      <c r="AQ111" s="42"/>
      <c r="AR111" s="42"/>
      <c r="AS111" s="42"/>
      <c r="AT111" s="42"/>
      <c r="AU111" s="42"/>
      <c r="AV111" s="42"/>
      <c r="AW111" s="42"/>
      <c r="AX111" s="42"/>
      <c r="AY111" s="42"/>
      <c r="AZ111" s="42"/>
      <c r="BA111" s="42"/>
      <c r="BB111" s="42"/>
      <c r="BC111" s="42"/>
      <c r="BD111" s="42"/>
      <c r="BE111" s="42"/>
      <c r="BF111" s="42"/>
      <c r="BG111" s="42"/>
      <c r="BH111" s="10"/>
    </row>
    <row r="112" spans="1:60" x14ac:dyDescent="0.25">
      <c r="A112" s="10"/>
      <c r="B112" s="4" t="s">
        <v>254</v>
      </c>
      <c r="C112" s="55"/>
      <c r="D112" s="57"/>
      <c r="E112" s="57"/>
      <c r="F112" s="28"/>
      <c r="G112" s="57"/>
      <c r="H112" s="56"/>
      <c r="I112" s="41"/>
      <c r="J112" s="42"/>
      <c r="K112" s="42"/>
      <c r="L112" s="42"/>
      <c r="M112" s="42"/>
      <c r="N112" s="42"/>
      <c r="O112" s="42"/>
      <c r="P112" s="42"/>
      <c r="Q112" s="42"/>
      <c r="R112" s="42"/>
      <c r="S112" s="42"/>
      <c r="T112" s="42"/>
      <c r="U112" s="42"/>
      <c r="V112" s="42"/>
      <c r="W112" s="42"/>
      <c r="X112" s="42"/>
      <c r="Y112" s="42"/>
      <c r="Z112" s="42"/>
      <c r="AA112" s="42"/>
      <c r="AB112" s="42"/>
      <c r="AC112" s="42"/>
      <c r="AD112" s="42"/>
      <c r="AE112" s="42"/>
      <c r="AF112" s="42"/>
      <c r="AG112" s="42"/>
      <c r="AH112" s="42"/>
      <c r="AI112" s="42"/>
      <c r="AJ112" s="42"/>
      <c r="AK112" s="42"/>
      <c r="AL112" s="42"/>
      <c r="AM112" s="42"/>
      <c r="AN112" s="42"/>
      <c r="AO112" s="42"/>
      <c r="AP112" s="42"/>
      <c r="AQ112" s="42"/>
      <c r="AR112" s="42"/>
      <c r="AS112" s="42"/>
      <c r="AT112" s="42"/>
      <c r="AU112" s="42"/>
      <c r="AV112" s="42"/>
      <c r="AW112" s="42"/>
      <c r="AX112" s="42"/>
      <c r="AY112" s="42"/>
      <c r="AZ112" s="42"/>
      <c r="BA112" s="42"/>
      <c r="BB112" s="42"/>
      <c r="BC112" s="42"/>
      <c r="BD112" s="42"/>
      <c r="BE112" s="42"/>
      <c r="BF112" s="42"/>
      <c r="BG112" s="42"/>
      <c r="BH112" s="10"/>
    </row>
    <row r="113" spans="1:60" x14ac:dyDescent="0.25">
      <c r="A113" s="10"/>
      <c r="B113" s="4" t="s">
        <v>255</v>
      </c>
      <c r="C113" s="55"/>
      <c r="D113" s="57"/>
      <c r="E113" s="57"/>
      <c r="F113" s="28"/>
      <c r="G113" s="57"/>
      <c r="H113" s="56"/>
      <c r="I113" s="41"/>
      <c r="J113" s="42"/>
      <c r="K113" s="42"/>
      <c r="L113" s="42"/>
      <c r="M113" s="42"/>
      <c r="N113" s="42"/>
      <c r="O113" s="42"/>
      <c r="P113" s="42"/>
      <c r="Q113" s="42"/>
      <c r="R113" s="42"/>
      <c r="S113" s="42"/>
      <c r="T113" s="42"/>
      <c r="U113" s="42"/>
      <c r="V113" s="42"/>
      <c r="W113" s="42"/>
      <c r="X113" s="42"/>
      <c r="Y113" s="42"/>
      <c r="Z113" s="42"/>
      <c r="AA113" s="42"/>
      <c r="AB113" s="42"/>
      <c r="AC113" s="42"/>
      <c r="AD113" s="42"/>
      <c r="AE113" s="42"/>
      <c r="AF113" s="42"/>
      <c r="AG113" s="42"/>
      <c r="AH113" s="42"/>
      <c r="AI113" s="42"/>
      <c r="AJ113" s="42"/>
      <c r="AK113" s="42"/>
      <c r="AL113" s="42"/>
      <c r="AM113" s="42"/>
      <c r="AN113" s="42"/>
      <c r="AO113" s="42"/>
      <c r="AP113" s="42"/>
      <c r="AQ113" s="42"/>
      <c r="AR113" s="42"/>
      <c r="AS113" s="42"/>
      <c r="AT113" s="42"/>
      <c r="AU113" s="42"/>
      <c r="AV113" s="42"/>
      <c r="AW113" s="42"/>
      <c r="AX113" s="42"/>
      <c r="AY113" s="42"/>
      <c r="AZ113" s="42"/>
      <c r="BA113" s="42"/>
      <c r="BB113" s="42"/>
      <c r="BC113" s="42"/>
      <c r="BD113" s="42"/>
      <c r="BE113" s="42"/>
      <c r="BF113" s="42"/>
      <c r="BG113" s="42"/>
      <c r="BH113" s="10"/>
    </row>
    <row r="114" spans="1:60" x14ac:dyDescent="0.25">
      <c r="A114" s="10"/>
      <c r="B114" s="4" t="s">
        <v>256</v>
      </c>
      <c r="C114" s="55"/>
      <c r="D114" s="57"/>
      <c r="E114" s="57"/>
      <c r="F114" s="28"/>
      <c r="G114" s="57"/>
      <c r="H114" s="56"/>
      <c r="I114" s="41"/>
      <c r="J114" s="42"/>
      <c r="K114" s="42"/>
      <c r="L114" s="42"/>
      <c r="M114" s="42"/>
      <c r="N114" s="42"/>
      <c r="O114" s="42"/>
      <c r="P114" s="42"/>
      <c r="Q114" s="42"/>
      <c r="R114" s="42"/>
      <c r="S114" s="42"/>
      <c r="T114" s="42"/>
      <c r="U114" s="42"/>
      <c r="V114" s="42"/>
      <c r="W114" s="42"/>
      <c r="X114" s="42"/>
      <c r="Y114" s="42"/>
      <c r="Z114" s="42"/>
      <c r="AA114" s="42"/>
      <c r="AB114" s="42"/>
      <c r="AC114" s="42"/>
      <c r="AD114" s="42"/>
      <c r="AE114" s="42"/>
      <c r="AF114" s="42"/>
      <c r="AG114" s="42"/>
      <c r="AH114" s="42"/>
      <c r="AI114" s="42"/>
      <c r="AJ114" s="42"/>
      <c r="AK114" s="42"/>
      <c r="AL114" s="42"/>
      <c r="AM114" s="42"/>
      <c r="AN114" s="42"/>
      <c r="AO114" s="42"/>
      <c r="AP114" s="42"/>
      <c r="AQ114" s="42"/>
      <c r="AR114" s="42"/>
      <c r="AS114" s="42"/>
      <c r="AT114" s="42"/>
      <c r="AU114" s="42"/>
      <c r="AV114" s="42"/>
      <c r="AW114" s="42"/>
      <c r="AX114" s="42"/>
      <c r="AY114" s="42"/>
      <c r="AZ114" s="42"/>
      <c r="BA114" s="42"/>
      <c r="BB114" s="42"/>
      <c r="BC114" s="42"/>
      <c r="BD114" s="42"/>
      <c r="BE114" s="42"/>
      <c r="BF114" s="42"/>
      <c r="BG114" s="42"/>
      <c r="BH114" s="10"/>
    </row>
    <row r="115" spans="1:60" x14ac:dyDescent="0.25">
      <c r="A115" s="10"/>
      <c r="B115" s="4" t="s">
        <v>257</v>
      </c>
      <c r="C115" s="55"/>
      <c r="D115" s="57"/>
      <c r="E115" s="57"/>
      <c r="F115" s="28"/>
      <c r="G115" s="57"/>
      <c r="H115" s="56"/>
      <c r="I115" s="41"/>
      <c r="J115" s="42"/>
      <c r="K115" s="42"/>
      <c r="L115" s="42"/>
      <c r="M115" s="42"/>
      <c r="N115" s="42"/>
      <c r="O115" s="42"/>
      <c r="P115" s="42"/>
      <c r="Q115" s="42"/>
      <c r="R115" s="42"/>
      <c r="S115" s="42"/>
      <c r="T115" s="42"/>
      <c r="U115" s="42"/>
      <c r="V115" s="42"/>
      <c r="W115" s="42"/>
      <c r="X115" s="42"/>
      <c r="Y115" s="42"/>
      <c r="Z115" s="42"/>
      <c r="AA115" s="42"/>
      <c r="AB115" s="42"/>
      <c r="AC115" s="42"/>
      <c r="AD115" s="42"/>
      <c r="AE115" s="42"/>
      <c r="AF115" s="42"/>
      <c r="AG115" s="42"/>
      <c r="AH115" s="42"/>
      <c r="AI115" s="42"/>
      <c r="AJ115" s="42"/>
      <c r="AK115" s="42"/>
      <c r="AL115" s="42"/>
      <c r="AM115" s="42"/>
      <c r="AN115" s="42"/>
      <c r="AO115" s="42"/>
      <c r="AP115" s="42"/>
      <c r="AQ115" s="42"/>
      <c r="AR115" s="42"/>
      <c r="AS115" s="42"/>
      <c r="AT115" s="42"/>
      <c r="AU115" s="42"/>
      <c r="AV115" s="42"/>
      <c r="AW115" s="42"/>
      <c r="AX115" s="42"/>
      <c r="AY115" s="42"/>
      <c r="AZ115" s="42"/>
      <c r="BA115" s="42"/>
      <c r="BB115" s="42"/>
      <c r="BC115" s="42"/>
      <c r="BD115" s="42"/>
      <c r="BE115" s="42"/>
      <c r="BF115" s="42"/>
      <c r="BG115" s="42"/>
      <c r="BH115" s="10"/>
    </row>
    <row r="116" spans="1:60" x14ac:dyDescent="0.25">
      <c r="A116" s="10"/>
      <c r="B116" s="4" t="s">
        <v>258</v>
      </c>
      <c r="C116" s="55"/>
      <c r="D116" s="57"/>
      <c r="E116" s="57"/>
      <c r="F116" s="28"/>
      <c r="G116" s="57"/>
      <c r="H116" s="56"/>
      <c r="I116" s="41"/>
      <c r="J116" s="42"/>
      <c r="K116" s="42"/>
      <c r="L116" s="42"/>
      <c r="M116" s="42"/>
      <c r="N116" s="42"/>
      <c r="O116" s="42"/>
      <c r="P116" s="42"/>
      <c r="Q116" s="42"/>
      <c r="R116" s="42"/>
      <c r="S116" s="42"/>
      <c r="T116" s="42"/>
      <c r="U116" s="42"/>
      <c r="V116" s="42"/>
      <c r="W116" s="42"/>
      <c r="X116" s="42"/>
      <c r="Y116" s="42"/>
      <c r="Z116" s="42"/>
      <c r="AA116" s="42"/>
      <c r="AB116" s="42"/>
      <c r="AC116" s="42"/>
      <c r="AD116" s="42"/>
      <c r="AE116" s="42"/>
      <c r="AF116" s="42"/>
      <c r="AG116" s="42"/>
      <c r="AH116" s="42"/>
      <c r="AI116" s="42"/>
      <c r="AJ116" s="42"/>
      <c r="AK116" s="42"/>
      <c r="AL116" s="42"/>
      <c r="AM116" s="42"/>
      <c r="AN116" s="42"/>
      <c r="AO116" s="42"/>
      <c r="AP116" s="42"/>
      <c r="AQ116" s="42"/>
      <c r="AR116" s="42"/>
      <c r="AS116" s="42"/>
      <c r="AT116" s="42"/>
      <c r="AU116" s="42"/>
      <c r="AV116" s="42"/>
      <c r="AW116" s="42"/>
      <c r="AX116" s="42"/>
      <c r="AY116" s="42"/>
      <c r="AZ116" s="42"/>
      <c r="BA116" s="42"/>
      <c r="BB116" s="42"/>
      <c r="BC116" s="42"/>
      <c r="BD116" s="42"/>
      <c r="BE116" s="42"/>
      <c r="BF116" s="42"/>
      <c r="BG116" s="42"/>
      <c r="BH116" s="10"/>
    </row>
    <row r="117" spans="1:60" x14ac:dyDescent="0.25">
      <c r="A117" s="10"/>
      <c r="B117" s="4" t="s">
        <v>259</v>
      </c>
      <c r="C117" s="55"/>
      <c r="D117" s="57"/>
      <c r="E117" s="57"/>
      <c r="F117" s="28"/>
      <c r="G117" s="57"/>
      <c r="H117" s="56"/>
      <c r="I117" s="41"/>
      <c r="J117" s="42"/>
      <c r="K117" s="42"/>
      <c r="L117" s="42"/>
      <c r="M117" s="42"/>
      <c r="N117" s="42"/>
      <c r="O117" s="42"/>
      <c r="P117" s="42"/>
      <c r="Q117" s="42"/>
      <c r="R117" s="42"/>
      <c r="S117" s="42"/>
      <c r="T117" s="42"/>
      <c r="U117" s="42"/>
      <c r="V117" s="42"/>
      <c r="W117" s="42"/>
      <c r="X117" s="42"/>
      <c r="Y117" s="42"/>
      <c r="Z117" s="42"/>
      <c r="AA117" s="42"/>
      <c r="AB117" s="42"/>
      <c r="AC117" s="42"/>
      <c r="AD117" s="42"/>
      <c r="AE117" s="42"/>
      <c r="AF117" s="42"/>
      <c r="AG117" s="42"/>
      <c r="AH117" s="42"/>
      <c r="AI117" s="42"/>
      <c r="AJ117" s="42"/>
      <c r="AK117" s="42"/>
      <c r="AL117" s="42"/>
      <c r="AM117" s="42"/>
      <c r="AN117" s="42"/>
      <c r="AO117" s="42"/>
      <c r="AP117" s="42"/>
      <c r="AQ117" s="42"/>
      <c r="AR117" s="42"/>
      <c r="AS117" s="42"/>
      <c r="AT117" s="42"/>
      <c r="AU117" s="42"/>
      <c r="AV117" s="42"/>
      <c r="AW117" s="42"/>
      <c r="AX117" s="42"/>
      <c r="AY117" s="42"/>
      <c r="AZ117" s="42"/>
      <c r="BA117" s="42"/>
      <c r="BB117" s="42"/>
      <c r="BC117" s="42"/>
      <c r="BD117" s="42"/>
      <c r="BE117" s="42"/>
      <c r="BF117" s="42"/>
      <c r="BG117" s="42"/>
      <c r="BH117" s="10"/>
    </row>
    <row r="118" spans="1:60" x14ac:dyDescent="0.25">
      <c r="A118" s="10"/>
      <c r="B118" s="4" t="s">
        <v>260</v>
      </c>
      <c r="C118" s="55"/>
      <c r="D118" s="57"/>
      <c r="E118" s="57"/>
      <c r="F118" s="28"/>
      <c r="G118" s="57"/>
      <c r="H118" s="56"/>
      <c r="I118" s="41"/>
      <c r="J118" s="42"/>
      <c r="K118" s="42"/>
      <c r="L118" s="42"/>
      <c r="M118" s="42"/>
      <c r="N118" s="42"/>
      <c r="O118" s="42"/>
      <c r="P118" s="42"/>
      <c r="Q118" s="42"/>
      <c r="R118" s="42"/>
      <c r="S118" s="42"/>
      <c r="T118" s="42"/>
      <c r="U118" s="42"/>
      <c r="V118" s="42"/>
      <c r="W118" s="42"/>
      <c r="X118" s="42"/>
      <c r="Y118" s="42"/>
      <c r="Z118" s="42"/>
      <c r="AA118" s="42"/>
      <c r="AB118" s="42"/>
      <c r="AC118" s="42"/>
      <c r="AD118" s="42"/>
      <c r="AE118" s="42"/>
      <c r="AF118" s="42"/>
      <c r="AG118" s="42"/>
      <c r="AH118" s="42"/>
      <c r="AI118" s="42"/>
      <c r="AJ118" s="42"/>
      <c r="AK118" s="42"/>
      <c r="AL118" s="42"/>
      <c r="AM118" s="42"/>
      <c r="AN118" s="42"/>
      <c r="AO118" s="42"/>
      <c r="AP118" s="42"/>
      <c r="AQ118" s="42"/>
      <c r="AR118" s="42"/>
      <c r="AS118" s="42"/>
      <c r="AT118" s="42"/>
      <c r="AU118" s="42"/>
      <c r="AV118" s="42"/>
      <c r="AW118" s="42"/>
      <c r="AX118" s="42"/>
      <c r="AY118" s="42"/>
      <c r="AZ118" s="42"/>
      <c r="BA118" s="42"/>
      <c r="BB118" s="42"/>
      <c r="BC118" s="42"/>
      <c r="BD118" s="42"/>
      <c r="BE118" s="42"/>
      <c r="BF118" s="42"/>
      <c r="BG118" s="42"/>
      <c r="BH118" s="10"/>
    </row>
    <row r="119" spans="1:60" x14ac:dyDescent="0.25">
      <c r="A119" s="10"/>
      <c r="B119" s="4" t="s">
        <v>261</v>
      </c>
      <c r="C119" s="55"/>
      <c r="D119" s="57"/>
      <c r="E119" s="57"/>
      <c r="F119" s="28"/>
      <c r="G119" s="57"/>
      <c r="H119" s="56"/>
      <c r="I119" s="41"/>
      <c r="J119" s="42"/>
      <c r="K119" s="42"/>
      <c r="L119" s="42"/>
      <c r="M119" s="42"/>
      <c r="N119" s="42"/>
      <c r="O119" s="42"/>
      <c r="P119" s="42"/>
      <c r="Q119" s="42"/>
      <c r="R119" s="42"/>
      <c r="S119" s="42"/>
      <c r="T119" s="42"/>
      <c r="U119" s="42"/>
      <c r="V119" s="42"/>
      <c r="W119" s="42"/>
      <c r="X119" s="42"/>
      <c r="Y119" s="42"/>
      <c r="Z119" s="42"/>
      <c r="AA119" s="42"/>
      <c r="AB119" s="42"/>
      <c r="AC119" s="42"/>
      <c r="AD119" s="42"/>
      <c r="AE119" s="42"/>
      <c r="AF119" s="42"/>
      <c r="AG119" s="42"/>
      <c r="AH119" s="42"/>
      <c r="AI119" s="42"/>
      <c r="AJ119" s="42"/>
      <c r="AK119" s="42"/>
      <c r="AL119" s="42"/>
      <c r="AM119" s="42"/>
      <c r="AN119" s="42"/>
      <c r="AO119" s="42"/>
      <c r="AP119" s="42"/>
      <c r="AQ119" s="42"/>
      <c r="AR119" s="42"/>
      <c r="AS119" s="42"/>
      <c r="AT119" s="42"/>
      <c r="AU119" s="42"/>
      <c r="AV119" s="42"/>
      <c r="AW119" s="42"/>
      <c r="AX119" s="42"/>
      <c r="AY119" s="42"/>
      <c r="AZ119" s="42"/>
      <c r="BA119" s="42"/>
      <c r="BB119" s="42"/>
      <c r="BC119" s="42"/>
      <c r="BD119" s="42"/>
      <c r="BE119" s="42"/>
      <c r="BF119" s="42"/>
      <c r="BG119" s="42"/>
      <c r="BH119" s="10"/>
    </row>
    <row r="120" spans="1:60" x14ac:dyDescent="0.25">
      <c r="A120" s="10"/>
      <c r="B120" s="4" t="s">
        <v>262</v>
      </c>
      <c r="C120" s="55"/>
      <c r="D120" s="57"/>
      <c r="E120" s="57"/>
      <c r="F120" s="28"/>
      <c r="G120" s="57"/>
      <c r="H120" s="56"/>
      <c r="I120" s="41"/>
      <c r="J120" s="42"/>
      <c r="K120" s="42"/>
      <c r="L120" s="42"/>
      <c r="M120" s="42"/>
      <c r="N120" s="42"/>
      <c r="O120" s="42"/>
      <c r="P120" s="42"/>
      <c r="Q120" s="42"/>
      <c r="R120" s="42"/>
      <c r="S120" s="42"/>
      <c r="T120" s="42"/>
      <c r="U120" s="42"/>
      <c r="V120" s="42"/>
      <c r="W120" s="42"/>
      <c r="X120" s="42"/>
      <c r="Y120" s="42"/>
      <c r="Z120" s="42"/>
      <c r="AA120" s="42"/>
      <c r="AB120" s="42"/>
      <c r="AC120" s="42"/>
      <c r="AD120" s="42"/>
      <c r="AE120" s="42"/>
      <c r="AF120" s="42"/>
      <c r="AG120" s="42"/>
      <c r="AH120" s="42"/>
      <c r="AI120" s="42"/>
      <c r="AJ120" s="42"/>
      <c r="AK120" s="42"/>
      <c r="AL120" s="42"/>
      <c r="AM120" s="42"/>
      <c r="AN120" s="42"/>
      <c r="AO120" s="42"/>
      <c r="AP120" s="42"/>
      <c r="AQ120" s="42"/>
      <c r="AR120" s="42"/>
      <c r="AS120" s="42"/>
      <c r="AT120" s="42"/>
      <c r="AU120" s="42"/>
      <c r="AV120" s="42"/>
      <c r="AW120" s="42"/>
      <c r="AX120" s="42"/>
      <c r="AY120" s="42"/>
      <c r="AZ120" s="42"/>
      <c r="BA120" s="42"/>
      <c r="BB120" s="42"/>
      <c r="BC120" s="42"/>
      <c r="BD120" s="42"/>
      <c r="BE120" s="42"/>
      <c r="BF120" s="42"/>
      <c r="BG120" s="42"/>
      <c r="BH120" s="10"/>
    </row>
    <row r="121" spans="1:60" x14ac:dyDescent="0.25">
      <c r="A121" s="10"/>
      <c r="B121" s="4" t="s">
        <v>263</v>
      </c>
      <c r="C121" s="55"/>
      <c r="D121" s="57"/>
      <c r="E121" s="57"/>
      <c r="F121" s="28"/>
      <c r="G121" s="57"/>
      <c r="H121" s="56"/>
      <c r="I121" s="41"/>
      <c r="J121" s="42"/>
      <c r="K121" s="42"/>
      <c r="L121" s="42"/>
      <c r="M121" s="42"/>
      <c r="N121" s="42"/>
      <c r="O121" s="42"/>
      <c r="P121" s="42"/>
      <c r="Q121" s="42"/>
      <c r="R121" s="42"/>
      <c r="S121" s="42"/>
      <c r="T121" s="42"/>
      <c r="U121" s="42"/>
      <c r="V121" s="42"/>
      <c r="W121" s="42"/>
      <c r="X121" s="42"/>
      <c r="Y121" s="42"/>
      <c r="Z121" s="42"/>
      <c r="AA121" s="42"/>
      <c r="AB121" s="42"/>
      <c r="AC121" s="42"/>
      <c r="AD121" s="42"/>
      <c r="AE121" s="42"/>
      <c r="AF121" s="42"/>
      <c r="AG121" s="42"/>
      <c r="AH121" s="42"/>
      <c r="AI121" s="42"/>
      <c r="AJ121" s="42"/>
      <c r="AK121" s="42"/>
      <c r="AL121" s="42"/>
      <c r="AM121" s="42"/>
      <c r="AN121" s="42"/>
      <c r="AO121" s="42"/>
      <c r="AP121" s="42"/>
      <c r="AQ121" s="42"/>
      <c r="AR121" s="42"/>
      <c r="AS121" s="42"/>
      <c r="AT121" s="42"/>
      <c r="AU121" s="42"/>
      <c r="AV121" s="42"/>
      <c r="AW121" s="42"/>
      <c r="AX121" s="42"/>
      <c r="AY121" s="42"/>
      <c r="AZ121" s="42"/>
      <c r="BA121" s="42"/>
      <c r="BB121" s="42"/>
      <c r="BC121" s="42"/>
      <c r="BD121" s="42"/>
      <c r="BE121" s="42"/>
      <c r="BF121" s="42"/>
      <c r="BG121" s="42"/>
      <c r="BH121" s="10"/>
    </row>
    <row r="122" spans="1:60" x14ac:dyDescent="0.25">
      <c r="A122" s="10"/>
      <c r="B122" s="4" t="s">
        <v>264</v>
      </c>
      <c r="C122" s="55"/>
      <c r="D122" s="57"/>
      <c r="E122" s="57"/>
      <c r="F122" s="28"/>
      <c r="G122" s="57"/>
      <c r="H122" s="56"/>
      <c r="I122" s="41"/>
      <c r="J122" s="42"/>
      <c r="K122" s="42"/>
      <c r="L122" s="42"/>
      <c r="M122" s="42"/>
      <c r="N122" s="42"/>
      <c r="O122" s="42"/>
      <c r="P122" s="42"/>
      <c r="Q122" s="42"/>
      <c r="R122" s="42"/>
      <c r="S122" s="42"/>
      <c r="T122" s="42"/>
      <c r="U122" s="42"/>
      <c r="V122" s="42"/>
      <c r="W122" s="42"/>
      <c r="X122" s="42"/>
      <c r="Y122" s="42"/>
      <c r="Z122" s="42"/>
      <c r="AA122" s="42"/>
      <c r="AB122" s="42"/>
      <c r="AC122" s="42"/>
      <c r="AD122" s="42"/>
      <c r="AE122" s="42"/>
      <c r="AF122" s="42"/>
      <c r="AG122" s="42"/>
      <c r="AH122" s="42"/>
      <c r="AI122" s="42"/>
      <c r="AJ122" s="42"/>
      <c r="AK122" s="42"/>
      <c r="AL122" s="42"/>
      <c r="AM122" s="42"/>
      <c r="AN122" s="42"/>
      <c r="AO122" s="42"/>
      <c r="AP122" s="42"/>
      <c r="AQ122" s="42"/>
      <c r="AR122" s="42"/>
      <c r="AS122" s="42"/>
      <c r="AT122" s="42"/>
      <c r="AU122" s="42"/>
      <c r="AV122" s="42"/>
      <c r="AW122" s="42"/>
      <c r="AX122" s="42"/>
      <c r="AY122" s="42"/>
      <c r="AZ122" s="42"/>
      <c r="BA122" s="42"/>
      <c r="BB122" s="42"/>
      <c r="BC122" s="42"/>
      <c r="BD122" s="42"/>
      <c r="BE122" s="42"/>
      <c r="BF122" s="42"/>
      <c r="BG122" s="42"/>
      <c r="BH122" s="10"/>
    </row>
    <row r="123" spans="1:60" x14ac:dyDescent="0.25">
      <c r="A123" s="10"/>
      <c r="B123" s="4" t="s">
        <v>265</v>
      </c>
      <c r="C123" s="55"/>
      <c r="D123" s="57"/>
      <c r="E123" s="57"/>
      <c r="F123" s="28"/>
      <c r="G123" s="57"/>
      <c r="H123" s="56"/>
      <c r="I123" s="41"/>
      <c r="J123" s="42"/>
      <c r="K123" s="42"/>
      <c r="L123" s="42"/>
      <c r="M123" s="42"/>
      <c r="N123" s="42"/>
      <c r="O123" s="42"/>
      <c r="P123" s="42"/>
      <c r="Q123" s="42"/>
      <c r="R123" s="42"/>
      <c r="S123" s="42"/>
      <c r="T123" s="42"/>
      <c r="U123" s="42"/>
      <c r="V123" s="42"/>
      <c r="W123" s="42"/>
      <c r="X123" s="42"/>
      <c r="Y123" s="42"/>
      <c r="Z123" s="42"/>
      <c r="AA123" s="42"/>
      <c r="AB123" s="42"/>
      <c r="AC123" s="42"/>
      <c r="AD123" s="42"/>
      <c r="AE123" s="42"/>
      <c r="AF123" s="42"/>
      <c r="AG123" s="42"/>
      <c r="AH123" s="42"/>
      <c r="AI123" s="42"/>
      <c r="AJ123" s="42"/>
      <c r="AK123" s="42"/>
      <c r="AL123" s="42"/>
      <c r="AM123" s="42"/>
      <c r="AN123" s="42"/>
      <c r="AO123" s="42"/>
      <c r="AP123" s="42"/>
      <c r="AQ123" s="42"/>
      <c r="AR123" s="42"/>
      <c r="AS123" s="42"/>
      <c r="AT123" s="42"/>
      <c r="AU123" s="42"/>
      <c r="AV123" s="42"/>
      <c r="AW123" s="42"/>
      <c r="AX123" s="42"/>
      <c r="AY123" s="42"/>
      <c r="AZ123" s="42"/>
      <c r="BA123" s="42"/>
      <c r="BB123" s="42"/>
      <c r="BC123" s="42"/>
      <c r="BD123" s="42"/>
      <c r="BE123" s="42"/>
      <c r="BF123" s="42"/>
      <c r="BG123" s="42"/>
      <c r="BH123" s="10"/>
    </row>
    <row r="124" spans="1:60" x14ac:dyDescent="0.25">
      <c r="A124" s="10"/>
      <c r="B124" s="4" t="s">
        <v>266</v>
      </c>
      <c r="C124" s="55"/>
      <c r="D124" s="57"/>
      <c r="E124" s="57"/>
      <c r="F124" s="28"/>
      <c r="G124" s="57"/>
      <c r="H124" s="56"/>
      <c r="I124" s="41"/>
      <c r="J124" s="42"/>
      <c r="K124" s="42"/>
      <c r="L124" s="42"/>
      <c r="M124" s="42"/>
      <c r="N124" s="42"/>
      <c r="O124" s="42"/>
      <c r="P124" s="42"/>
      <c r="Q124" s="42"/>
      <c r="R124" s="42"/>
      <c r="S124" s="42"/>
      <c r="T124" s="42"/>
      <c r="U124" s="42"/>
      <c r="V124" s="42"/>
      <c r="W124" s="42"/>
      <c r="X124" s="42"/>
      <c r="Y124" s="42"/>
      <c r="Z124" s="42"/>
      <c r="AA124" s="42"/>
      <c r="AB124" s="42"/>
      <c r="AC124" s="42"/>
      <c r="AD124" s="42"/>
      <c r="AE124" s="42"/>
      <c r="AF124" s="42"/>
      <c r="AG124" s="42"/>
      <c r="AH124" s="42"/>
      <c r="AI124" s="42"/>
      <c r="AJ124" s="42"/>
      <c r="AK124" s="42"/>
      <c r="AL124" s="42"/>
      <c r="AM124" s="42"/>
      <c r="AN124" s="42"/>
      <c r="AO124" s="42"/>
      <c r="AP124" s="42"/>
      <c r="AQ124" s="42"/>
      <c r="AR124" s="42"/>
      <c r="AS124" s="42"/>
      <c r="AT124" s="42"/>
      <c r="AU124" s="42"/>
      <c r="AV124" s="42"/>
      <c r="AW124" s="42"/>
      <c r="AX124" s="42"/>
      <c r="AY124" s="42"/>
      <c r="AZ124" s="42"/>
      <c r="BA124" s="42"/>
      <c r="BB124" s="42"/>
      <c r="BC124" s="42"/>
      <c r="BD124" s="42"/>
      <c r="BE124" s="42"/>
      <c r="BF124" s="42"/>
      <c r="BG124" s="42"/>
      <c r="BH124" s="10"/>
    </row>
    <row r="125" spans="1:60" x14ac:dyDescent="0.25">
      <c r="A125" s="10"/>
      <c r="B125" s="4" t="s">
        <v>267</v>
      </c>
      <c r="C125" s="55"/>
      <c r="D125" s="57"/>
      <c r="E125" s="57"/>
      <c r="F125" s="28"/>
      <c r="G125" s="57"/>
      <c r="H125" s="56"/>
      <c r="I125" s="41"/>
      <c r="J125" s="42"/>
      <c r="K125" s="42"/>
      <c r="L125" s="42"/>
      <c r="M125" s="42"/>
      <c r="N125" s="42"/>
      <c r="O125" s="42"/>
      <c r="P125" s="42"/>
      <c r="Q125" s="42"/>
      <c r="R125" s="42"/>
      <c r="S125" s="42"/>
      <c r="T125" s="42"/>
      <c r="U125" s="42"/>
      <c r="V125" s="42"/>
      <c r="W125" s="42"/>
      <c r="X125" s="42"/>
      <c r="Y125" s="42"/>
      <c r="Z125" s="42"/>
      <c r="AA125" s="42"/>
      <c r="AB125" s="42"/>
      <c r="AC125" s="42"/>
      <c r="AD125" s="42"/>
      <c r="AE125" s="42"/>
      <c r="AF125" s="42"/>
      <c r="AG125" s="42"/>
      <c r="AH125" s="42"/>
      <c r="AI125" s="42"/>
      <c r="AJ125" s="42"/>
      <c r="AK125" s="42"/>
      <c r="AL125" s="42"/>
      <c r="AM125" s="42"/>
      <c r="AN125" s="42"/>
      <c r="AO125" s="42"/>
      <c r="AP125" s="42"/>
      <c r="AQ125" s="42"/>
      <c r="AR125" s="42"/>
      <c r="AS125" s="42"/>
      <c r="AT125" s="42"/>
      <c r="AU125" s="42"/>
      <c r="AV125" s="42"/>
      <c r="AW125" s="42"/>
      <c r="AX125" s="42"/>
      <c r="AY125" s="42"/>
      <c r="AZ125" s="42"/>
      <c r="BA125" s="42"/>
      <c r="BB125" s="42"/>
      <c r="BC125" s="42"/>
      <c r="BD125" s="42"/>
      <c r="BE125" s="42"/>
      <c r="BF125" s="42"/>
      <c r="BG125" s="42"/>
      <c r="BH125" s="10"/>
    </row>
    <row r="126" spans="1:60" x14ac:dyDescent="0.25">
      <c r="A126" s="10"/>
      <c r="B126" s="4" t="s">
        <v>268</v>
      </c>
      <c r="C126" s="55"/>
      <c r="D126" s="57"/>
      <c r="E126" s="57"/>
      <c r="F126" s="28"/>
      <c r="G126" s="57"/>
      <c r="H126" s="56"/>
      <c r="I126" s="41"/>
      <c r="J126" s="42"/>
      <c r="K126" s="42"/>
      <c r="L126" s="42"/>
      <c r="M126" s="42"/>
      <c r="N126" s="42"/>
      <c r="O126" s="42"/>
      <c r="P126" s="42"/>
      <c r="Q126" s="42"/>
      <c r="R126" s="42"/>
      <c r="S126" s="42"/>
      <c r="T126" s="42"/>
      <c r="U126" s="42"/>
      <c r="V126" s="42"/>
      <c r="W126" s="42"/>
      <c r="X126" s="42"/>
      <c r="Y126" s="42"/>
      <c r="Z126" s="42"/>
      <c r="AA126" s="42"/>
      <c r="AB126" s="42"/>
      <c r="AC126" s="42"/>
      <c r="AD126" s="42"/>
      <c r="AE126" s="42"/>
      <c r="AF126" s="42"/>
      <c r="AG126" s="42"/>
      <c r="AH126" s="42"/>
      <c r="AI126" s="42"/>
      <c r="AJ126" s="42"/>
      <c r="AK126" s="42"/>
      <c r="AL126" s="42"/>
      <c r="AM126" s="42"/>
      <c r="AN126" s="42"/>
      <c r="AO126" s="42"/>
      <c r="AP126" s="42"/>
      <c r="AQ126" s="42"/>
      <c r="AR126" s="42"/>
      <c r="AS126" s="42"/>
      <c r="AT126" s="42"/>
      <c r="AU126" s="42"/>
      <c r="AV126" s="42"/>
      <c r="AW126" s="42"/>
      <c r="AX126" s="42"/>
      <c r="AY126" s="42"/>
      <c r="AZ126" s="42"/>
      <c r="BA126" s="42"/>
      <c r="BB126" s="42"/>
      <c r="BC126" s="42"/>
      <c r="BD126" s="42"/>
      <c r="BE126" s="42"/>
      <c r="BF126" s="42"/>
      <c r="BG126" s="42"/>
      <c r="BH126" s="10"/>
    </row>
    <row r="127" spans="1:60" x14ac:dyDescent="0.25">
      <c r="A127" s="10"/>
      <c r="B127" s="4" t="s">
        <v>269</v>
      </c>
      <c r="C127" s="55"/>
      <c r="D127" s="57"/>
      <c r="E127" s="57"/>
      <c r="F127" s="28"/>
      <c r="G127" s="57"/>
      <c r="H127" s="56"/>
      <c r="I127" s="41"/>
      <c r="J127" s="42"/>
      <c r="K127" s="42"/>
      <c r="L127" s="42"/>
      <c r="M127" s="42"/>
      <c r="N127" s="42"/>
      <c r="O127" s="42"/>
      <c r="P127" s="42"/>
      <c r="Q127" s="42"/>
      <c r="R127" s="42"/>
      <c r="S127" s="42"/>
      <c r="T127" s="42"/>
      <c r="U127" s="42"/>
      <c r="V127" s="42"/>
      <c r="W127" s="42"/>
      <c r="X127" s="42"/>
      <c r="Y127" s="42"/>
      <c r="Z127" s="42"/>
      <c r="AA127" s="42"/>
      <c r="AB127" s="42"/>
      <c r="AC127" s="42"/>
      <c r="AD127" s="42"/>
      <c r="AE127" s="42"/>
      <c r="AF127" s="42"/>
      <c r="AG127" s="42"/>
      <c r="AH127" s="42"/>
      <c r="AI127" s="42"/>
      <c r="AJ127" s="42"/>
      <c r="AK127" s="42"/>
      <c r="AL127" s="42"/>
      <c r="AM127" s="42"/>
      <c r="AN127" s="42"/>
      <c r="AO127" s="42"/>
      <c r="AP127" s="42"/>
      <c r="AQ127" s="42"/>
      <c r="AR127" s="42"/>
      <c r="AS127" s="42"/>
      <c r="AT127" s="42"/>
      <c r="AU127" s="42"/>
      <c r="AV127" s="42"/>
      <c r="AW127" s="42"/>
      <c r="AX127" s="42"/>
      <c r="AY127" s="42"/>
      <c r="AZ127" s="42"/>
      <c r="BA127" s="42"/>
      <c r="BB127" s="42"/>
      <c r="BC127" s="42"/>
      <c r="BD127" s="42"/>
      <c r="BE127" s="42"/>
      <c r="BF127" s="42"/>
      <c r="BG127" s="42"/>
      <c r="BH127" s="10"/>
    </row>
    <row r="128" spans="1:60" x14ac:dyDescent="0.25">
      <c r="A128" s="10"/>
      <c r="B128" s="4" t="s">
        <v>270</v>
      </c>
      <c r="C128" s="55"/>
      <c r="D128" s="57"/>
      <c r="E128" s="57"/>
      <c r="F128" s="28"/>
      <c r="G128" s="57"/>
      <c r="H128" s="56"/>
      <c r="I128" s="41"/>
      <c r="J128" s="42"/>
      <c r="K128" s="42"/>
      <c r="L128" s="42"/>
      <c r="M128" s="42"/>
      <c r="N128" s="42"/>
      <c r="O128" s="42"/>
      <c r="P128" s="42"/>
      <c r="Q128" s="42"/>
      <c r="R128" s="42"/>
      <c r="S128" s="42"/>
      <c r="T128" s="42"/>
      <c r="U128" s="42"/>
      <c r="V128" s="42"/>
      <c r="W128" s="42"/>
      <c r="X128" s="42"/>
      <c r="Y128" s="42"/>
      <c r="Z128" s="42"/>
      <c r="AA128" s="42"/>
      <c r="AB128" s="42"/>
      <c r="AC128" s="42"/>
      <c r="AD128" s="42"/>
      <c r="AE128" s="42"/>
      <c r="AF128" s="42"/>
      <c r="AG128" s="42"/>
      <c r="AH128" s="42"/>
      <c r="AI128" s="42"/>
      <c r="AJ128" s="42"/>
      <c r="AK128" s="42"/>
      <c r="AL128" s="42"/>
      <c r="AM128" s="42"/>
      <c r="AN128" s="42"/>
      <c r="AO128" s="42"/>
      <c r="AP128" s="42"/>
      <c r="AQ128" s="42"/>
      <c r="AR128" s="42"/>
      <c r="AS128" s="42"/>
      <c r="AT128" s="42"/>
      <c r="AU128" s="42"/>
      <c r="AV128" s="42"/>
      <c r="AW128" s="42"/>
      <c r="AX128" s="42"/>
      <c r="AY128" s="42"/>
      <c r="AZ128" s="42"/>
      <c r="BA128" s="42"/>
      <c r="BB128" s="42"/>
      <c r="BC128" s="42"/>
      <c r="BD128" s="42"/>
      <c r="BE128" s="42"/>
      <c r="BF128" s="42"/>
      <c r="BG128" s="42"/>
      <c r="BH128" s="10"/>
    </row>
    <row r="129" spans="1:60" x14ac:dyDescent="0.25">
      <c r="A129" s="10"/>
      <c r="B129" s="4" t="s">
        <v>271</v>
      </c>
      <c r="C129" s="55"/>
      <c r="D129" s="57"/>
      <c r="E129" s="57"/>
      <c r="F129" s="28"/>
      <c r="G129" s="57"/>
      <c r="H129" s="56"/>
      <c r="I129" s="41"/>
      <c r="J129" s="42"/>
      <c r="K129" s="42"/>
      <c r="L129" s="42"/>
      <c r="M129" s="42"/>
      <c r="N129" s="42"/>
      <c r="O129" s="42"/>
      <c r="P129" s="42"/>
      <c r="Q129" s="42"/>
      <c r="R129" s="42"/>
      <c r="S129" s="42"/>
      <c r="T129" s="42"/>
      <c r="U129" s="42"/>
      <c r="V129" s="42"/>
      <c r="W129" s="42"/>
      <c r="X129" s="42"/>
      <c r="Y129" s="42"/>
      <c r="Z129" s="42"/>
      <c r="AA129" s="42"/>
      <c r="AB129" s="42"/>
      <c r="AC129" s="42"/>
      <c r="AD129" s="42"/>
      <c r="AE129" s="42"/>
      <c r="AF129" s="42"/>
      <c r="AG129" s="42"/>
      <c r="AH129" s="42"/>
      <c r="AI129" s="42"/>
      <c r="AJ129" s="42"/>
      <c r="AK129" s="42"/>
      <c r="AL129" s="42"/>
      <c r="AM129" s="42"/>
      <c r="AN129" s="42"/>
      <c r="AO129" s="42"/>
      <c r="AP129" s="42"/>
      <c r="AQ129" s="42"/>
      <c r="AR129" s="42"/>
      <c r="AS129" s="42"/>
      <c r="AT129" s="42"/>
      <c r="AU129" s="42"/>
      <c r="AV129" s="42"/>
      <c r="AW129" s="42"/>
      <c r="AX129" s="42"/>
      <c r="AY129" s="42"/>
      <c r="AZ129" s="42"/>
      <c r="BA129" s="42"/>
      <c r="BB129" s="42"/>
      <c r="BC129" s="42"/>
      <c r="BD129" s="42"/>
      <c r="BE129" s="42"/>
      <c r="BF129" s="42"/>
      <c r="BG129" s="42"/>
      <c r="BH129" s="10"/>
    </row>
    <row r="130" spans="1:60" ht="12" customHeight="1" x14ac:dyDescent="0.25">
      <c r="A130" s="10"/>
      <c r="B130" s="4" t="s">
        <v>272</v>
      </c>
      <c r="C130" s="55"/>
      <c r="D130" s="57"/>
      <c r="E130" s="57"/>
      <c r="F130" s="28"/>
      <c r="G130" s="57"/>
      <c r="H130" s="56"/>
      <c r="I130" s="41"/>
      <c r="J130" s="42"/>
      <c r="K130" s="42"/>
      <c r="L130" s="42"/>
      <c r="M130" s="42"/>
      <c r="N130" s="42"/>
      <c r="O130" s="42"/>
      <c r="P130" s="42"/>
      <c r="Q130" s="42"/>
      <c r="R130" s="42"/>
      <c r="S130" s="42"/>
      <c r="T130" s="42"/>
      <c r="U130" s="42"/>
      <c r="V130" s="42"/>
      <c r="W130" s="42"/>
      <c r="X130" s="42"/>
      <c r="Y130" s="42"/>
      <c r="Z130" s="42"/>
      <c r="AA130" s="42"/>
      <c r="AB130" s="42"/>
      <c r="AC130" s="42"/>
      <c r="AD130" s="42"/>
      <c r="AE130" s="42"/>
      <c r="AF130" s="42"/>
      <c r="AG130" s="42"/>
      <c r="AH130" s="42"/>
      <c r="AI130" s="42"/>
      <c r="AJ130" s="42"/>
      <c r="AK130" s="42"/>
      <c r="AL130" s="42"/>
      <c r="AM130" s="42"/>
      <c r="AN130" s="42"/>
      <c r="AO130" s="42"/>
      <c r="AP130" s="42"/>
      <c r="AQ130" s="42"/>
      <c r="AR130" s="42"/>
      <c r="AS130" s="42"/>
      <c r="AT130" s="42"/>
      <c r="AU130" s="42"/>
      <c r="AV130" s="42"/>
      <c r="AW130" s="42"/>
      <c r="AX130" s="42"/>
      <c r="AY130" s="42"/>
      <c r="AZ130" s="42"/>
      <c r="BA130" s="42"/>
      <c r="BB130" s="42"/>
      <c r="BC130" s="42"/>
      <c r="BD130" s="42"/>
      <c r="BE130" s="42"/>
      <c r="BF130" s="42"/>
      <c r="BG130" s="42"/>
      <c r="BH130" s="10"/>
    </row>
    <row r="131" spans="1:60" x14ac:dyDescent="0.25">
      <c r="A131" s="10"/>
      <c r="B131" s="4" t="s">
        <v>273</v>
      </c>
      <c r="C131" s="55"/>
      <c r="D131" s="57"/>
      <c r="E131" s="57"/>
      <c r="F131" s="28"/>
      <c r="G131" s="57"/>
      <c r="H131" s="56"/>
      <c r="I131" s="41"/>
      <c r="J131" s="42"/>
      <c r="K131" s="42"/>
      <c r="L131" s="42"/>
      <c r="M131" s="42"/>
      <c r="N131" s="42"/>
      <c r="O131" s="42"/>
      <c r="P131" s="42"/>
      <c r="Q131" s="42"/>
      <c r="R131" s="42"/>
      <c r="S131" s="42"/>
      <c r="T131" s="42"/>
      <c r="U131" s="42"/>
      <c r="V131" s="42"/>
      <c r="W131" s="42"/>
      <c r="X131" s="42"/>
      <c r="Y131" s="42"/>
      <c r="Z131" s="42"/>
      <c r="AA131" s="42"/>
      <c r="AB131" s="42"/>
      <c r="AC131" s="42"/>
      <c r="AD131" s="42"/>
      <c r="AE131" s="42"/>
      <c r="AF131" s="42"/>
      <c r="AG131" s="42"/>
      <c r="AH131" s="42"/>
      <c r="AI131" s="42"/>
      <c r="AJ131" s="42"/>
      <c r="AK131" s="42"/>
      <c r="AL131" s="42"/>
      <c r="AM131" s="42"/>
      <c r="AN131" s="42"/>
      <c r="AO131" s="42"/>
      <c r="AP131" s="42"/>
      <c r="AQ131" s="42"/>
      <c r="AR131" s="42"/>
      <c r="AS131" s="42"/>
      <c r="AT131" s="42"/>
      <c r="AU131" s="42"/>
      <c r="AV131" s="42"/>
      <c r="AW131" s="42"/>
      <c r="AX131" s="42"/>
      <c r="AY131" s="42"/>
      <c r="AZ131" s="42"/>
      <c r="BA131" s="42"/>
      <c r="BB131" s="42"/>
      <c r="BC131" s="42"/>
      <c r="BD131" s="42"/>
      <c r="BE131" s="42"/>
      <c r="BF131" s="42"/>
      <c r="BG131" s="42"/>
      <c r="BH131" s="10"/>
    </row>
    <row r="132" spans="1:60" x14ac:dyDescent="0.25">
      <c r="A132" s="10"/>
      <c r="B132" s="4" t="s">
        <v>274</v>
      </c>
      <c r="C132" s="55"/>
      <c r="D132" s="57"/>
      <c r="E132" s="57"/>
      <c r="F132" s="28"/>
      <c r="G132" s="57"/>
      <c r="H132" s="56"/>
      <c r="I132" s="41"/>
      <c r="J132" s="42"/>
      <c r="K132" s="42"/>
      <c r="L132" s="42"/>
      <c r="M132" s="42"/>
      <c r="N132" s="42"/>
      <c r="O132" s="42"/>
      <c r="P132" s="42"/>
      <c r="Q132" s="42"/>
      <c r="R132" s="42"/>
      <c r="S132" s="42"/>
      <c r="T132" s="42"/>
      <c r="U132" s="42"/>
      <c r="V132" s="42"/>
      <c r="W132" s="42"/>
      <c r="X132" s="42"/>
      <c r="Y132" s="42"/>
      <c r="Z132" s="42"/>
      <c r="AA132" s="42"/>
      <c r="AB132" s="42"/>
      <c r="AC132" s="42"/>
      <c r="AD132" s="42"/>
      <c r="AE132" s="42"/>
      <c r="AF132" s="42"/>
      <c r="AG132" s="42"/>
      <c r="AH132" s="42"/>
      <c r="AI132" s="42"/>
      <c r="AJ132" s="42"/>
      <c r="AK132" s="42"/>
      <c r="AL132" s="42"/>
      <c r="AM132" s="42"/>
      <c r="AN132" s="42"/>
      <c r="AO132" s="42"/>
      <c r="AP132" s="42"/>
      <c r="AQ132" s="42"/>
      <c r="AR132" s="42"/>
      <c r="AS132" s="42"/>
      <c r="AT132" s="42"/>
      <c r="AU132" s="42"/>
      <c r="AV132" s="42"/>
      <c r="AW132" s="42"/>
      <c r="AX132" s="42"/>
      <c r="AY132" s="42"/>
      <c r="AZ132" s="42"/>
      <c r="BA132" s="42"/>
      <c r="BB132" s="42"/>
      <c r="BC132" s="42"/>
      <c r="BD132" s="42"/>
      <c r="BE132" s="42"/>
      <c r="BF132" s="42"/>
      <c r="BG132" s="42"/>
      <c r="BH132" s="10"/>
    </row>
    <row r="133" spans="1:60" x14ac:dyDescent="0.25">
      <c r="A133" s="10"/>
      <c r="B133" s="4" t="s">
        <v>275</v>
      </c>
      <c r="C133" s="55"/>
      <c r="D133" s="57"/>
      <c r="E133" s="57"/>
      <c r="F133" s="28"/>
      <c r="G133" s="57"/>
      <c r="H133" s="56"/>
      <c r="I133" s="41"/>
      <c r="J133" s="42"/>
      <c r="K133" s="42"/>
      <c r="L133" s="42"/>
      <c r="M133" s="42"/>
      <c r="N133" s="42"/>
      <c r="O133" s="42"/>
      <c r="P133" s="42"/>
      <c r="Q133" s="42"/>
      <c r="R133" s="42"/>
      <c r="S133" s="42"/>
      <c r="T133" s="42"/>
      <c r="U133" s="42"/>
      <c r="V133" s="42"/>
      <c r="W133" s="42"/>
      <c r="X133" s="42"/>
      <c r="Y133" s="42"/>
      <c r="Z133" s="42"/>
      <c r="AA133" s="42"/>
      <c r="AB133" s="42"/>
      <c r="AC133" s="42"/>
      <c r="AD133" s="42"/>
      <c r="AE133" s="42"/>
      <c r="AF133" s="42"/>
      <c r="AG133" s="42"/>
      <c r="AH133" s="42"/>
      <c r="AI133" s="42"/>
      <c r="AJ133" s="42"/>
      <c r="AK133" s="42"/>
      <c r="AL133" s="42"/>
      <c r="AM133" s="42"/>
      <c r="AN133" s="42"/>
      <c r="AO133" s="42"/>
      <c r="AP133" s="42"/>
      <c r="AQ133" s="42"/>
      <c r="AR133" s="42"/>
      <c r="AS133" s="42"/>
      <c r="AT133" s="42"/>
      <c r="AU133" s="42"/>
      <c r="AV133" s="42"/>
      <c r="AW133" s="42"/>
      <c r="AX133" s="42"/>
      <c r="AY133" s="42"/>
      <c r="AZ133" s="42"/>
      <c r="BA133" s="42"/>
      <c r="BB133" s="42"/>
      <c r="BC133" s="42"/>
      <c r="BD133" s="42"/>
      <c r="BE133" s="42"/>
      <c r="BF133" s="42"/>
      <c r="BG133" s="42"/>
      <c r="BH133" s="10"/>
    </row>
    <row r="134" spans="1:60" x14ac:dyDescent="0.25">
      <c r="A134" s="10"/>
      <c r="B134" s="4" t="s">
        <v>276</v>
      </c>
      <c r="C134" s="55"/>
      <c r="D134" s="57"/>
      <c r="E134" s="57"/>
      <c r="F134" s="28"/>
      <c r="G134" s="57"/>
      <c r="H134" s="56"/>
      <c r="I134" s="41"/>
      <c r="J134" s="42"/>
      <c r="K134" s="42"/>
      <c r="L134" s="42"/>
      <c r="M134" s="42"/>
      <c r="N134" s="42"/>
      <c r="O134" s="42"/>
      <c r="P134" s="42"/>
      <c r="Q134" s="42"/>
      <c r="R134" s="42"/>
      <c r="S134" s="42"/>
      <c r="T134" s="42"/>
      <c r="U134" s="42"/>
      <c r="V134" s="42"/>
      <c r="W134" s="42"/>
      <c r="X134" s="42"/>
      <c r="Y134" s="42"/>
      <c r="Z134" s="42"/>
      <c r="AA134" s="42"/>
      <c r="AB134" s="42"/>
      <c r="AC134" s="42"/>
      <c r="AD134" s="42"/>
      <c r="AE134" s="42"/>
      <c r="AF134" s="42"/>
      <c r="AG134" s="42"/>
      <c r="AH134" s="42"/>
      <c r="AI134" s="42"/>
      <c r="AJ134" s="42"/>
      <c r="AK134" s="42"/>
      <c r="AL134" s="42"/>
      <c r="AM134" s="42"/>
      <c r="AN134" s="42"/>
      <c r="AO134" s="42"/>
      <c r="AP134" s="42"/>
      <c r="AQ134" s="42"/>
      <c r="AR134" s="42"/>
      <c r="AS134" s="42"/>
      <c r="AT134" s="42"/>
      <c r="AU134" s="42"/>
      <c r="AV134" s="42"/>
      <c r="AW134" s="42"/>
      <c r="AX134" s="42"/>
      <c r="AY134" s="42"/>
      <c r="AZ134" s="42"/>
      <c r="BA134" s="42"/>
      <c r="BB134" s="42"/>
      <c r="BC134" s="42"/>
      <c r="BD134" s="42"/>
      <c r="BE134" s="42"/>
      <c r="BF134" s="42"/>
      <c r="BG134" s="42"/>
      <c r="BH134" s="10"/>
    </row>
    <row r="135" spans="1:60" x14ac:dyDescent="0.25">
      <c r="A135" s="10"/>
      <c r="B135" s="4" t="s">
        <v>277</v>
      </c>
      <c r="C135" s="55"/>
      <c r="D135" s="57"/>
      <c r="E135" s="57"/>
      <c r="F135" s="28"/>
      <c r="G135" s="57"/>
      <c r="H135" s="56"/>
      <c r="I135" s="41"/>
      <c r="J135" s="42"/>
      <c r="K135" s="42"/>
      <c r="L135" s="42"/>
      <c r="M135" s="42"/>
      <c r="N135" s="42"/>
      <c r="O135" s="42"/>
      <c r="P135" s="42"/>
      <c r="Q135" s="42"/>
      <c r="R135" s="42"/>
      <c r="S135" s="42"/>
      <c r="T135" s="42"/>
      <c r="U135" s="42"/>
      <c r="V135" s="42"/>
      <c r="W135" s="42"/>
      <c r="X135" s="42"/>
      <c r="Y135" s="42"/>
      <c r="Z135" s="42"/>
      <c r="AA135" s="42"/>
      <c r="AB135" s="42"/>
      <c r="AC135" s="42"/>
      <c r="AD135" s="42"/>
      <c r="AE135" s="42"/>
      <c r="AF135" s="42"/>
      <c r="AG135" s="42"/>
      <c r="AH135" s="42"/>
      <c r="AI135" s="42"/>
      <c r="AJ135" s="42"/>
      <c r="AK135" s="42"/>
      <c r="AL135" s="42"/>
      <c r="AM135" s="42"/>
      <c r="AN135" s="42"/>
      <c r="AO135" s="42"/>
      <c r="AP135" s="42"/>
      <c r="AQ135" s="42"/>
      <c r="AR135" s="42"/>
      <c r="AS135" s="42"/>
      <c r="AT135" s="42"/>
      <c r="AU135" s="42"/>
      <c r="AV135" s="42"/>
      <c r="AW135" s="42"/>
      <c r="AX135" s="42"/>
      <c r="AY135" s="42"/>
      <c r="AZ135" s="42"/>
      <c r="BA135" s="42"/>
      <c r="BB135" s="42"/>
      <c r="BC135" s="42"/>
      <c r="BD135" s="42"/>
      <c r="BE135" s="42"/>
      <c r="BF135" s="42"/>
      <c r="BG135" s="42"/>
      <c r="BH135" s="10"/>
    </row>
    <row r="136" spans="1:60" x14ac:dyDescent="0.25">
      <c r="A136" s="10"/>
      <c r="B136" s="4" t="s">
        <v>278</v>
      </c>
      <c r="C136" s="55"/>
      <c r="D136" s="57"/>
      <c r="E136" s="57"/>
      <c r="F136" s="28"/>
      <c r="G136" s="57"/>
      <c r="H136" s="56"/>
      <c r="I136" s="41"/>
      <c r="J136" s="42"/>
      <c r="K136" s="42"/>
      <c r="L136" s="42"/>
      <c r="M136" s="42"/>
      <c r="N136" s="42"/>
      <c r="O136" s="42"/>
      <c r="P136" s="42"/>
      <c r="Q136" s="42"/>
      <c r="R136" s="42"/>
      <c r="S136" s="42"/>
      <c r="T136" s="42"/>
      <c r="U136" s="42"/>
      <c r="V136" s="42"/>
      <c r="W136" s="42"/>
      <c r="X136" s="42"/>
      <c r="Y136" s="42"/>
      <c r="Z136" s="42"/>
      <c r="AA136" s="42"/>
      <c r="AB136" s="42"/>
      <c r="AC136" s="42"/>
      <c r="AD136" s="42"/>
      <c r="AE136" s="42"/>
      <c r="AF136" s="42"/>
      <c r="AG136" s="42"/>
      <c r="AH136" s="42"/>
      <c r="AI136" s="42"/>
      <c r="AJ136" s="42"/>
      <c r="AK136" s="42"/>
      <c r="AL136" s="42"/>
      <c r="AM136" s="42"/>
      <c r="AN136" s="42"/>
      <c r="AO136" s="42"/>
      <c r="AP136" s="42"/>
      <c r="AQ136" s="42"/>
      <c r="AR136" s="42"/>
      <c r="AS136" s="42"/>
      <c r="AT136" s="42"/>
      <c r="AU136" s="42"/>
      <c r="AV136" s="42"/>
      <c r="AW136" s="42"/>
      <c r="AX136" s="42"/>
      <c r="AY136" s="42"/>
      <c r="AZ136" s="42"/>
      <c r="BA136" s="42"/>
      <c r="BB136" s="42"/>
      <c r="BC136" s="42"/>
      <c r="BD136" s="42"/>
      <c r="BE136" s="42"/>
      <c r="BF136" s="42"/>
      <c r="BG136" s="42"/>
      <c r="BH136" s="10"/>
    </row>
    <row r="137" spans="1:60" x14ac:dyDescent="0.25">
      <c r="A137" s="10"/>
      <c r="B137" s="4" t="s">
        <v>279</v>
      </c>
      <c r="C137" s="55"/>
      <c r="D137" s="57"/>
      <c r="E137" s="57"/>
      <c r="F137" s="28"/>
      <c r="G137" s="57"/>
      <c r="H137" s="56"/>
      <c r="I137" s="41"/>
      <c r="J137" s="42"/>
      <c r="K137" s="42"/>
      <c r="L137" s="42"/>
      <c r="M137" s="42"/>
      <c r="N137" s="42"/>
      <c r="O137" s="42"/>
      <c r="P137" s="42"/>
      <c r="Q137" s="42"/>
      <c r="R137" s="42"/>
      <c r="S137" s="42"/>
      <c r="T137" s="42"/>
      <c r="U137" s="42"/>
      <c r="V137" s="42"/>
      <c r="W137" s="42"/>
      <c r="X137" s="42"/>
      <c r="Y137" s="42"/>
      <c r="Z137" s="42"/>
      <c r="AA137" s="42"/>
      <c r="AB137" s="42"/>
      <c r="AC137" s="42"/>
      <c r="AD137" s="42"/>
      <c r="AE137" s="42"/>
      <c r="AF137" s="42"/>
      <c r="AG137" s="42"/>
      <c r="AH137" s="42"/>
      <c r="AI137" s="42"/>
      <c r="AJ137" s="42"/>
      <c r="AK137" s="42"/>
      <c r="AL137" s="42"/>
      <c r="AM137" s="42"/>
      <c r="AN137" s="42"/>
      <c r="AO137" s="42"/>
      <c r="AP137" s="42"/>
      <c r="AQ137" s="42"/>
      <c r="AR137" s="42"/>
      <c r="AS137" s="42"/>
      <c r="AT137" s="42"/>
      <c r="AU137" s="42"/>
      <c r="AV137" s="42"/>
      <c r="AW137" s="42"/>
      <c r="AX137" s="42"/>
      <c r="AY137" s="42"/>
      <c r="AZ137" s="42"/>
      <c r="BA137" s="42"/>
      <c r="BB137" s="42"/>
      <c r="BC137" s="42"/>
      <c r="BD137" s="42"/>
      <c r="BE137" s="42"/>
      <c r="BF137" s="42"/>
      <c r="BG137" s="42"/>
      <c r="BH137" s="10"/>
    </row>
    <row r="138" spans="1:60" x14ac:dyDescent="0.25">
      <c r="A138" s="10"/>
      <c r="B138" s="4" t="s">
        <v>280</v>
      </c>
      <c r="C138" s="55"/>
      <c r="D138" s="57"/>
      <c r="E138" s="57"/>
      <c r="F138" s="28"/>
      <c r="G138" s="57"/>
      <c r="H138" s="56"/>
      <c r="I138" s="41"/>
      <c r="J138" s="42"/>
      <c r="K138" s="42"/>
      <c r="L138" s="42"/>
      <c r="M138" s="42"/>
      <c r="N138" s="42"/>
      <c r="O138" s="42"/>
      <c r="P138" s="42"/>
      <c r="Q138" s="42"/>
      <c r="R138" s="42"/>
      <c r="S138" s="42"/>
      <c r="T138" s="42"/>
      <c r="U138" s="42"/>
      <c r="V138" s="42"/>
      <c r="W138" s="42"/>
      <c r="X138" s="42"/>
      <c r="Y138" s="42"/>
      <c r="Z138" s="42"/>
      <c r="AA138" s="42"/>
      <c r="AB138" s="42"/>
      <c r="AC138" s="42"/>
      <c r="AD138" s="42"/>
      <c r="AE138" s="42"/>
      <c r="AF138" s="42"/>
      <c r="AG138" s="42"/>
      <c r="AH138" s="42"/>
      <c r="AI138" s="42"/>
      <c r="AJ138" s="42"/>
      <c r="AK138" s="42"/>
      <c r="AL138" s="42"/>
      <c r="AM138" s="42"/>
      <c r="AN138" s="42"/>
      <c r="AO138" s="42"/>
      <c r="AP138" s="42"/>
      <c r="AQ138" s="42"/>
      <c r="AR138" s="42"/>
      <c r="AS138" s="42"/>
      <c r="AT138" s="42"/>
      <c r="AU138" s="42"/>
      <c r="AV138" s="42"/>
      <c r="AW138" s="42"/>
      <c r="AX138" s="42"/>
      <c r="AY138" s="42"/>
      <c r="AZ138" s="42"/>
      <c r="BA138" s="42"/>
      <c r="BB138" s="42"/>
      <c r="BC138" s="42"/>
      <c r="BD138" s="42"/>
      <c r="BE138" s="42"/>
      <c r="BF138" s="42"/>
      <c r="BG138" s="42"/>
      <c r="BH138" s="10"/>
    </row>
    <row r="139" spans="1:60" x14ac:dyDescent="0.25">
      <c r="A139" s="10"/>
      <c r="B139" s="4" t="s">
        <v>281</v>
      </c>
      <c r="C139" s="55"/>
      <c r="D139" s="57"/>
      <c r="E139" s="57"/>
      <c r="F139" s="28"/>
      <c r="G139" s="57"/>
      <c r="H139" s="56"/>
      <c r="I139" s="41"/>
      <c r="J139" s="42"/>
      <c r="K139" s="42"/>
      <c r="L139" s="42"/>
      <c r="M139" s="42"/>
      <c r="N139" s="42"/>
      <c r="O139" s="42"/>
      <c r="P139" s="42"/>
      <c r="Q139" s="42"/>
      <c r="R139" s="42"/>
      <c r="S139" s="42"/>
      <c r="T139" s="42"/>
      <c r="U139" s="42"/>
      <c r="V139" s="42"/>
      <c r="W139" s="42"/>
      <c r="X139" s="42"/>
      <c r="Y139" s="42"/>
      <c r="Z139" s="42"/>
      <c r="AA139" s="42"/>
      <c r="AB139" s="42"/>
      <c r="AC139" s="42"/>
      <c r="AD139" s="42"/>
      <c r="AE139" s="42"/>
      <c r="AF139" s="42"/>
      <c r="AG139" s="42"/>
      <c r="AH139" s="42"/>
      <c r="AI139" s="42"/>
      <c r="AJ139" s="42"/>
      <c r="AK139" s="42"/>
      <c r="AL139" s="42"/>
      <c r="AM139" s="42"/>
      <c r="AN139" s="42"/>
      <c r="AO139" s="42"/>
      <c r="AP139" s="42"/>
      <c r="AQ139" s="42"/>
      <c r="AR139" s="42"/>
      <c r="AS139" s="42"/>
      <c r="AT139" s="42"/>
      <c r="AU139" s="42"/>
      <c r="AV139" s="42"/>
      <c r="AW139" s="42"/>
      <c r="AX139" s="42"/>
      <c r="AY139" s="42"/>
      <c r="AZ139" s="42"/>
      <c r="BA139" s="42"/>
      <c r="BB139" s="42"/>
      <c r="BC139" s="42"/>
      <c r="BD139" s="42"/>
      <c r="BE139" s="42"/>
      <c r="BF139" s="42"/>
      <c r="BG139" s="42"/>
      <c r="BH139" s="10"/>
    </row>
    <row r="140" spans="1:60" x14ac:dyDescent="0.25">
      <c r="A140" s="10"/>
      <c r="B140" s="4" t="s">
        <v>282</v>
      </c>
      <c r="C140" s="55"/>
      <c r="D140" s="57"/>
      <c r="E140" s="57"/>
      <c r="F140" s="28"/>
      <c r="G140" s="57"/>
      <c r="H140" s="56"/>
      <c r="I140" s="41"/>
      <c r="J140" s="42"/>
      <c r="K140" s="42"/>
      <c r="L140" s="42"/>
      <c r="M140" s="42"/>
      <c r="N140" s="42"/>
      <c r="O140" s="42"/>
      <c r="P140" s="42"/>
      <c r="Q140" s="42"/>
      <c r="R140" s="42"/>
      <c r="S140" s="42"/>
      <c r="T140" s="42"/>
      <c r="U140" s="42"/>
      <c r="V140" s="42"/>
      <c r="W140" s="42"/>
      <c r="X140" s="42"/>
      <c r="Y140" s="42"/>
      <c r="Z140" s="42"/>
      <c r="AA140" s="42"/>
      <c r="AB140" s="42"/>
      <c r="AC140" s="42"/>
      <c r="AD140" s="42"/>
      <c r="AE140" s="42"/>
      <c r="AF140" s="42"/>
      <c r="AG140" s="42"/>
      <c r="AH140" s="42"/>
      <c r="AI140" s="42"/>
      <c r="AJ140" s="42"/>
      <c r="AK140" s="42"/>
      <c r="AL140" s="42"/>
      <c r="AM140" s="42"/>
      <c r="AN140" s="42"/>
      <c r="AO140" s="42"/>
      <c r="AP140" s="42"/>
      <c r="AQ140" s="42"/>
      <c r="AR140" s="42"/>
      <c r="AS140" s="42"/>
      <c r="AT140" s="42"/>
      <c r="AU140" s="42"/>
      <c r="AV140" s="42"/>
      <c r="AW140" s="42"/>
      <c r="AX140" s="42"/>
      <c r="AY140" s="42"/>
      <c r="AZ140" s="42"/>
      <c r="BA140" s="42"/>
      <c r="BB140" s="42"/>
      <c r="BC140" s="42"/>
      <c r="BD140" s="42"/>
      <c r="BE140" s="42"/>
      <c r="BF140" s="42"/>
      <c r="BG140" s="42"/>
      <c r="BH140" s="10"/>
    </row>
    <row r="141" spans="1:60" x14ac:dyDescent="0.25">
      <c r="A141" s="10"/>
      <c r="B141" s="4" t="s">
        <v>283</v>
      </c>
      <c r="C141" s="55"/>
      <c r="D141" s="57"/>
      <c r="E141" s="57"/>
      <c r="F141" s="28"/>
      <c r="G141" s="57"/>
      <c r="H141" s="56"/>
      <c r="I141" s="41"/>
      <c r="J141" s="42"/>
      <c r="K141" s="42"/>
      <c r="L141" s="42"/>
      <c r="M141" s="42"/>
      <c r="N141" s="42"/>
      <c r="O141" s="42"/>
      <c r="P141" s="42"/>
      <c r="Q141" s="42"/>
      <c r="R141" s="42"/>
      <c r="S141" s="42"/>
      <c r="T141" s="42"/>
      <c r="U141" s="42"/>
      <c r="V141" s="42"/>
      <c r="W141" s="42"/>
      <c r="X141" s="42"/>
      <c r="Y141" s="42"/>
      <c r="Z141" s="42"/>
      <c r="AA141" s="42"/>
      <c r="AB141" s="42"/>
      <c r="AC141" s="42"/>
      <c r="AD141" s="42"/>
      <c r="AE141" s="42"/>
      <c r="AF141" s="42"/>
      <c r="AG141" s="42"/>
      <c r="AH141" s="42"/>
      <c r="AI141" s="42"/>
      <c r="AJ141" s="42"/>
      <c r="AK141" s="42"/>
      <c r="AL141" s="42"/>
      <c r="AM141" s="42"/>
      <c r="AN141" s="42"/>
      <c r="AO141" s="42"/>
      <c r="AP141" s="42"/>
      <c r="AQ141" s="42"/>
      <c r="AR141" s="42"/>
      <c r="AS141" s="42"/>
      <c r="AT141" s="42"/>
      <c r="AU141" s="42"/>
      <c r="AV141" s="42"/>
      <c r="AW141" s="42"/>
      <c r="AX141" s="42"/>
      <c r="AY141" s="42"/>
      <c r="AZ141" s="42"/>
      <c r="BA141" s="42"/>
      <c r="BB141" s="42"/>
      <c r="BC141" s="42"/>
      <c r="BD141" s="42"/>
      <c r="BE141" s="42"/>
      <c r="BF141" s="42"/>
      <c r="BG141" s="42"/>
      <c r="BH141" s="10"/>
    </row>
    <row r="142" spans="1:60" x14ac:dyDescent="0.25">
      <c r="A142" s="10"/>
      <c r="B142" s="4" t="s">
        <v>284</v>
      </c>
      <c r="C142" s="55"/>
      <c r="D142" s="57"/>
      <c r="E142" s="57"/>
      <c r="F142" s="28"/>
      <c r="G142" s="57"/>
      <c r="H142" s="56"/>
      <c r="I142" s="41"/>
      <c r="J142" s="42"/>
      <c r="K142" s="42"/>
      <c r="L142" s="42"/>
      <c r="M142" s="42"/>
      <c r="N142" s="42"/>
      <c r="O142" s="42"/>
      <c r="P142" s="42"/>
      <c r="Q142" s="42"/>
      <c r="R142" s="42"/>
      <c r="S142" s="42"/>
      <c r="T142" s="42"/>
      <c r="U142" s="42"/>
      <c r="V142" s="42"/>
      <c r="W142" s="42"/>
      <c r="X142" s="42"/>
      <c r="Y142" s="42"/>
      <c r="Z142" s="42"/>
      <c r="AA142" s="42"/>
      <c r="AB142" s="42"/>
      <c r="AC142" s="42"/>
      <c r="AD142" s="42"/>
      <c r="AE142" s="42"/>
      <c r="AF142" s="42"/>
      <c r="AG142" s="42"/>
      <c r="AH142" s="42"/>
      <c r="AI142" s="42"/>
      <c r="AJ142" s="42"/>
      <c r="AK142" s="42"/>
      <c r="AL142" s="42"/>
      <c r="AM142" s="42"/>
      <c r="AN142" s="42"/>
      <c r="AO142" s="42"/>
      <c r="AP142" s="42"/>
      <c r="AQ142" s="42"/>
      <c r="AR142" s="42"/>
      <c r="AS142" s="42"/>
      <c r="AT142" s="42"/>
      <c r="AU142" s="42"/>
      <c r="AV142" s="42"/>
      <c r="AW142" s="42"/>
      <c r="AX142" s="42"/>
      <c r="AY142" s="42"/>
      <c r="AZ142" s="42"/>
      <c r="BA142" s="42"/>
      <c r="BB142" s="42"/>
      <c r="BC142" s="42"/>
      <c r="BD142" s="42"/>
      <c r="BE142" s="42"/>
      <c r="BF142" s="42"/>
      <c r="BG142" s="42"/>
      <c r="BH142" s="10"/>
    </row>
    <row r="143" spans="1:60" x14ac:dyDescent="0.25">
      <c r="A143" s="10"/>
      <c r="B143" s="4" t="s">
        <v>285</v>
      </c>
      <c r="C143" s="55"/>
      <c r="D143" s="57"/>
      <c r="E143" s="57"/>
      <c r="F143" s="28"/>
      <c r="G143" s="57"/>
      <c r="H143" s="56"/>
      <c r="I143" s="41"/>
      <c r="J143" s="42"/>
      <c r="K143" s="42"/>
      <c r="L143" s="42"/>
      <c r="M143" s="42"/>
      <c r="N143" s="42"/>
      <c r="O143" s="42"/>
      <c r="P143" s="42"/>
      <c r="Q143" s="42"/>
      <c r="R143" s="42"/>
      <c r="S143" s="42"/>
      <c r="T143" s="42"/>
      <c r="U143" s="42"/>
      <c r="V143" s="42"/>
      <c r="W143" s="42"/>
      <c r="X143" s="42"/>
      <c r="Y143" s="42"/>
      <c r="Z143" s="42"/>
      <c r="AA143" s="42"/>
      <c r="AB143" s="42"/>
      <c r="AC143" s="42"/>
      <c r="AD143" s="42"/>
      <c r="AE143" s="42"/>
      <c r="AF143" s="42"/>
      <c r="AG143" s="42"/>
      <c r="AH143" s="42"/>
      <c r="AI143" s="42"/>
      <c r="AJ143" s="42"/>
      <c r="AK143" s="42"/>
      <c r="AL143" s="42"/>
      <c r="AM143" s="42"/>
      <c r="AN143" s="42"/>
      <c r="AO143" s="42"/>
      <c r="AP143" s="42"/>
      <c r="AQ143" s="42"/>
      <c r="AR143" s="42"/>
      <c r="AS143" s="42"/>
      <c r="AT143" s="42"/>
      <c r="AU143" s="42"/>
      <c r="AV143" s="42"/>
      <c r="AW143" s="42"/>
      <c r="AX143" s="42"/>
      <c r="AY143" s="42"/>
      <c r="AZ143" s="42"/>
      <c r="BA143" s="42"/>
      <c r="BB143" s="42"/>
      <c r="BC143" s="42"/>
      <c r="BD143" s="42"/>
      <c r="BE143" s="42"/>
      <c r="BF143" s="42"/>
      <c r="BG143" s="42"/>
      <c r="BH143" s="10"/>
    </row>
    <row r="144" spans="1:60" x14ac:dyDescent="0.25">
      <c r="A144" s="10"/>
      <c r="B144" s="4" t="s">
        <v>286</v>
      </c>
      <c r="C144" s="55"/>
      <c r="D144" s="57"/>
      <c r="E144" s="57"/>
      <c r="F144" s="28"/>
      <c r="G144" s="57"/>
      <c r="H144" s="56"/>
      <c r="I144" s="41"/>
      <c r="J144" s="42"/>
      <c r="K144" s="42"/>
      <c r="L144" s="42"/>
      <c r="M144" s="42"/>
      <c r="N144" s="42"/>
      <c r="O144" s="42"/>
      <c r="P144" s="42"/>
      <c r="Q144" s="42"/>
      <c r="R144" s="42"/>
      <c r="S144" s="42"/>
      <c r="T144" s="42"/>
      <c r="U144" s="42"/>
      <c r="V144" s="42"/>
      <c r="W144" s="42"/>
      <c r="X144" s="42"/>
      <c r="Y144" s="42"/>
      <c r="Z144" s="42"/>
      <c r="AA144" s="42"/>
      <c r="AB144" s="42"/>
      <c r="AC144" s="42"/>
      <c r="AD144" s="42"/>
      <c r="AE144" s="42"/>
      <c r="AF144" s="42"/>
      <c r="AG144" s="42"/>
      <c r="AH144" s="42"/>
      <c r="AI144" s="42"/>
      <c r="AJ144" s="42"/>
      <c r="AK144" s="42"/>
      <c r="AL144" s="42"/>
      <c r="AM144" s="42"/>
      <c r="AN144" s="42"/>
      <c r="AO144" s="42"/>
      <c r="AP144" s="42"/>
      <c r="AQ144" s="42"/>
      <c r="AR144" s="42"/>
      <c r="AS144" s="42"/>
      <c r="AT144" s="42"/>
      <c r="AU144" s="42"/>
      <c r="AV144" s="42"/>
      <c r="AW144" s="42"/>
      <c r="AX144" s="42"/>
      <c r="AY144" s="42"/>
      <c r="AZ144" s="42"/>
      <c r="BA144" s="42"/>
      <c r="BB144" s="42"/>
      <c r="BC144" s="42"/>
      <c r="BD144" s="42"/>
      <c r="BE144" s="42"/>
      <c r="BF144" s="42"/>
      <c r="BG144" s="42"/>
      <c r="BH144" s="10"/>
    </row>
    <row r="145" spans="1:60" x14ac:dyDescent="0.25">
      <c r="A145" s="10"/>
      <c r="B145" s="4" t="s">
        <v>287</v>
      </c>
      <c r="C145" s="55"/>
      <c r="D145" s="57"/>
      <c r="E145" s="57"/>
      <c r="F145" s="28"/>
      <c r="G145" s="57"/>
      <c r="H145" s="56"/>
      <c r="I145" s="41"/>
      <c r="J145" s="42"/>
      <c r="K145" s="42"/>
      <c r="L145" s="42"/>
      <c r="M145" s="42"/>
      <c r="N145" s="42"/>
      <c r="O145" s="42"/>
      <c r="P145" s="42"/>
      <c r="Q145" s="42"/>
      <c r="R145" s="42"/>
      <c r="S145" s="42"/>
      <c r="T145" s="42"/>
      <c r="U145" s="42"/>
      <c r="V145" s="42"/>
      <c r="W145" s="42"/>
      <c r="X145" s="42"/>
      <c r="Y145" s="42"/>
      <c r="Z145" s="42"/>
      <c r="AA145" s="42"/>
      <c r="AB145" s="42"/>
      <c r="AC145" s="42"/>
      <c r="AD145" s="42"/>
      <c r="AE145" s="42"/>
      <c r="AF145" s="42"/>
      <c r="AG145" s="42"/>
      <c r="AH145" s="42"/>
      <c r="AI145" s="42"/>
      <c r="AJ145" s="42"/>
      <c r="AK145" s="42"/>
      <c r="AL145" s="42"/>
      <c r="AM145" s="42"/>
      <c r="AN145" s="42"/>
      <c r="AO145" s="42"/>
      <c r="AP145" s="42"/>
      <c r="AQ145" s="42"/>
      <c r="AR145" s="42"/>
      <c r="AS145" s="42"/>
      <c r="AT145" s="42"/>
      <c r="AU145" s="42"/>
      <c r="AV145" s="42"/>
      <c r="AW145" s="42"/>
      <c r="AX145" s="42"/>
      <c r="AY145" s="42"/>
      <c r="AZ145" s="42"/>
      <c r="BA145" s="42"/>
      <c r="BB145" s="42"/>
      <c r="BC145" s="42"/>
      <c r="BD145" s="42"/>
      <c r="BE145" s="42"/>
      <c r="BF145" s="42"/>
      <c r="BG145" s="42"/>
      <c r="BH145" s="10"/>
    </row>
    <row r="146" spans="1:60" x14ac:dyDescent="0.25">
      <c r="A146" s="10"/>
      <c r="B146" s="4" t="s">
        <v>288</v>
      </c>
      <c r="C146" s="55"/>
      <c r="D146" s="57"/>
      <c r="E146" s="57"/>
      <c r="F146" s="28"/>
      <c r="G146" s="57"/>
      <c r="H146" s="56"/>
      <c r="I146" s="41"/>
      <c r="J146" s="42"/>
      <c r="K146" s="42"/>
      <c r="L146" s="42"/>
      <c r="M146" s="42"/>
      <c r="N146" s="42"/>
      <c r="O146" s="42"/>
      <c r="P146" s="42"/>
      <c r="Q146" s="42"/>
      <c r="R146" s="42"/>
      <c r="S146" s="42"/>
      <c r="T146" s="42"/>
      <c r="U146" s="42"/>
      <c r="V146" s="42"/>
      <c r="W146" s="42"/>
      <c r="X146" s="42"/>
      <c r="Y146" s="42"/>
      <c r="Z146" s="42"/>
      <c r="AA146" s="42"/>
      <c r="AB146" s="42"/>
      <c r="AC146" s="42"/>
      <c r="AD146" s="42"/>
      <c r="AE146" s="42"/>
      <c r="AF146" s="42"/>
      <c r="AG146" s="42"/>
      <c r="AH146" s="42"/>
      <c r="AI146" s="42"/>
      <c r="AJ146" s="42"/>
      <c r="AK146" s="42"/>
      <c r="AL146" s="42"/>
      <c r="AM146" s="42"/>
      <c r="AN146" s="42"/>
      <c r="AO146" s="42"/>
      <c r="AP146" s="42"/>
      <c r="AQ146" s="42"/>
      <c r="AR146" s="42"/>
      <c r="AS146" s="42"/>
      <c r="AT146" s="42"/>
      <c r="AU146" s="42"/>
      <c r="AV146" s="42"/>
      <c r="AW146" s="42"/>
      <c r="AX146" s="42"/>
      <c r="AY146" s="42"/>
      <c r="AZ146" s="42"/>
      <c r="BA146" s="42"/>
      <c r="BB146" s="42"/>
      <c r="BC146" s="42"/>
      <c r="BD146" s="42"/>
      <c r="BE146" s="42"/>
      <c r="BF146" s="42"/>
      <c r="BG146" s="42"/>
      <c r="BH146" s="10"/>
    </row>
    <row r="147" spans="1:60" x14ac:dyDescent="0.25">
      <c r="A147" s="10"/>
      <c r="B147" s="4" t="s">
        <v>289</v>
      </c>
      <c r="C147" s="55"/>
      <c r="D147" s="57"/>
      <c r="E147" s="57"/>
      <c r="F147" s="28"/>
      <c r="G147" s="57"/>
      <c r="H147" s="56"/>
      <c r="I147" s="41"/>
      <c r="J147" s="42"/>
      <c r="K147" s="42"/>
      <c r="L147" s="42"/>
      <c r="M147" s="42"/>
      <c r="N147" s="42"/>
      <c r="O147" s="42"/>
      <c r="P147" s="42"/>
      <c r="Q147" s="42"/>
      <c r="R147" s="42"/>
      <c r="S147" s="42"/>
      <c r="T147" s="42"/>
      <c r="U147" s="42"/>
      <c r="V147" s="42"/>
      <c r="W147" s="42"/>
      <c r="X147" s="42"/>
      <c r="Y147" s="42"/>
      <c r="Z147" s="42"/>
      <c r="AA147" s="42"/>
      <c r="AB147" s="42"/>
      <c r="AC147" s="42"/>
      <c r="AD147" s="42"/>
      <c r="AE147" s="42"/>
      <c r="AF147" s="42"/>
      <c r="AG147" s="42"/>
      <c r="AH147" s="42"/>
      <c r="AI147" s="42"/>
      <c r="AJ147" s="42"/>
      <c r="AK147" s="42"/>
      <c r="AL147" s="42"/>
      <c r="AM147" s="42"/>
      <c r="AN147" s="42"/>
      <c r="AO147" s="42"/>
      <c r="AP147" s="42"/>
      <c r="AQ147" s="42"/>
      <c r="AR147" s="42"/>
      <c r="AS147" s="42"/>
      <c r="AT147" s="42"/>
      <c r="AU147" s="42"/>
      <c r="AV147" s="42"/>
      <c r="AW147" s="42"/>
      <c r="AX147" s="42"/>
      <c r="AY147" s="42"/>
      <c r="AZ147" s="42"/>
      <c r="BA147" s="42"/>
      <c r="BB147" s="42"/>
      <c r="BC147" s="42"/>
      <c r="BD147" s="42"/>
      <c r="BE147" s="42"/>
      <c r="BF147" s="42"/>
      <c r="BG147" s="42"/>
      <c r="BH147" s="10"/>
    </row>
    <row r="148" spans="1:60" x14ac:dyDescent="0.25">
      <c r="A148" s="10"/>
      <c r="B148" s="4" t="s">
        <v>290</v>
      </c>
      <c r="C148" s="55"/>
      <c r="D148" s="57"/>
      <c r="E148" s="57"/>
      <c r="F148" s="28"/>
      <c r="G148" s="57"/>
      <c r="H148" s="56"/>
      <c r="I148" s="41"/>
      <c r="J148" s="42"/>
      <c r="K148" s="42"/>
      <c r="L148" s="42"/>
      <c r="M148" s="42"/>
      <c r="N148" s="42"/>
      <c r="O148" s="42"/>
      <c r="P148" s="42"/>
      <c r="Q148" s="42"/>
      <c r="R148" s="42"/>
      <c r="S148" s="42"/>
      <c r="T148" s="42"/>
      <c r="U148" s="42"/>
      <c r="V148" s="42"/>
      <c r="W148" s="42"/>
      <c r="X148" s="42"/>
      <c r="Y148" s="42"/>
      <c r="Z148" s="42"/>
      <c r="AA148" s="42"/>
      <c r="AB148" s="42"/>
      <c r="AC148" s="42"/>
      <c r="AD148" s="42"/>
      <c r="AE148" s="42"/>
      <c r="AF148" s="42"/>
      <c r="AG148" s="42"/>
      <c r="AH148" s="42"/>
      <c r="AI148" s="42"/>
      <c r="AJ148" s="42"/>
      <c r="AK148" s="42"/>
      <c r="AL148" s="42"/>
      <c r="AM148" s="42"/>
      <c r="AN148" s="42"/>
      <c r="AO148" s="42"/>
      <c r="AP148" s="42"/>
      <c r="AQ148" s="42"/>
      <c r="AR148" s="42"/>
      <c r="AS148" s="42"/>
      <c r="AT148" s="42"/>
      <c r="AU148" s="42"/>
      <c r="AV148" s="42"/>
      <c r="AW148" s="42"/>
      <c r="AX148" s="42"/>
      <c r="AY148" s="42"/>
      <c r="AZ148" s="42"/>
      <c r="BA148" s="42"/>
      <c r="BB148" s="42"/>
      <c r="BC148" s="42"/>
      <c r="BD148" s="42"/>
      <c r="BE148" s="42"/>
      <c r="BF148" s="42"/>
      <c r="BG148" s="42"/>
      <c r="BH148" s="10"/>
    </row>
    <row r="149" spans="1:60" x14ac:dyDescent="0.25">
      <c r="A149" s="10"/>
      <c r="B149" s="4" t="s">
        <v>291</v>
      </c>
      <c r="C149" s="55"/>
      <c r="D149" s="57"/>
      <c r="E149" s="57"/>
      <c r="F149" s="28"/>
      <c r="G149" s="57"/>
      <c r="H149" s="56"/>
      <c r="I149" s="41"/>
      <c r="J149" s="42"/>
      <c r="K149" s="42"/>
      <c r="L149" s="42"/>
      <c r="M149" s="42"/>
      <c r="N149" s="42"/>
      <c r="O149" s="42"/>
      <c r="P149" s="42"/>
      <c r="Q149" s="42"/>
      <c r="R149" s="42"/>
      <c r="S149" s="42"/>
      <c r="T149" s="42"/>
      <c r="U149" s="42"/>
      <c r="V149" s="42"/>
      <c r="W149" s="42"/>
      <c r="X149" s="42"/>
      <c r="Y149" s="42"/>
      <c r="Z149" s="42"/>
      <c r="AA149" s="42"/>
      <c r="AB149" s="42"/>
      <c r="AC149" s="42"/>
      <c r="AD149" s="42"/>
      <c r="AE149" s="42"/>
      <c r="AF149" s="42"/>
      <c r="AG149" s="42"/>
      <c r="AH149" s="42"/>
      <c r="AI149" s="42"/>
      <c r="AJ149" s="42"/>
      <c r="AK149" s="42"/>
      <c r="AL149" s="42"/>
      <c r="AM149" s="42"/>
      <c r="AN149" s="42"/>
      <c r="AO149" s="42"/>
      <c r="AP149" s="42"/>
      <c r="AQ149" s="42"/>
      <c r="AR149" s="42"/>
      <c r="AS149" s="42"/>
      <c r="AT149" s="42"/>
      <c r="AU149" s="42"/>
      <c r="AV149" s="42"/>
      <c r="AW149" s="42"/>
      <c r="AX149" s="42"/>
      <c r="AY149" s="42"/>
      <c r="AZ149" s="42"/>
      <c r="BA149" s="42"/>
      <c r="BB149" s="42"/>
      <c r="BC149" s="42"/>
      <c r="BD149" s="42"/>
      <c r="BE149" s="42"/>
      <c r="BF149" s="42"/>
      <c r="BG149" s="42"/>
      <c r="BH149" s="10"/>
    </row>
    <row r="150" spans="1:60" x14ac:dyDescent="0.25">
      <c r="A150" s="10"/>
      <c r="B150" s="4" t="s">
        <v>292</v>
      </c>
      <c r="C150" s="55"/>
      <c r="D150" s="57"/>
      <c r="E150" s="57"/>
      <c r="F150" s="28"/>
      <c r="G150" s="57"/>
      <c r="H150" s="56"/>
      <c r="I150" s="41"/>
      <c r="J150" s="42"/>
      <c r="K150" s="42"/>
      <c r="L150" s="42"/>
      <c r="M150" s="42"/>
      <c r="N150" s="42"/>
      <c r="O150" s="42"/>
      <c r="P150" s="42"/>
      <c r="Q150" s="42"/>
      <c r="R150" s="42"/>
      <c r="S150" s="42"/>
      <c r="T150" s="42"/>
      <c r="U150" s="42"/>
      <c r="V150" s="42"/>
      <c r="W150" s="42"/>
      <c r="X150" s="42"/>
      <c r="Y150" s="42"/>
      <c r="Z150" s="42"/>
      <c r="AA150" s="42"/>
      <c r="AB150" s="42"/>
      <c r="AC150" s="42"/>
      <c r="AD150" s="42"/>
      <c r="AE150" s="42"/>
      <c r="AF150" s="42"/>
      <c r="AG150" s="42"/>
      <c r="AH150" s="42"/>
      <c r="AI150" s="42"/>
      <c r="AJ150" s="42"/>
      <c r="AK150" s="42"/>
      <c r="AL150" s="42"/>
      <c r="AM150" s="42"/>
      <c r="AN150" s="42"/>
      <c r="AO150" s="42"/>
      <c r="AP150" s="42"/>
      <c r="AQ150" s="42"/>
      <c r="AR150" s="42"/>
      <c r="AS150" s="42"/>
      <c r="AT150" s="42"/>
      <c r="AU150" s="42"/>
      <c r="AV150" s="42"/>
      <c r="AW150" s="42"/>
      <c r="AX150" s="42"/>
      <c r="AY150" s="42"/>
      <c r="AZ150" s="42"/>
      <c r="BA150" s="42"/>
      <c r="BB150" s="42"/>
      <c r="BC150" s="42"/>
      <c r="BD150" s="42"/>
      <c r="BE150" s="42"/>
      <c r="BF150" s="42"/>
      <c r="BG150" s="42"/>
      <c r="BH150" s="10"/>
    </row>
    <row r="151" spans="1:60" x14ac:dyDescent="0.25">
      <c r="A151" s="10"/>
      <c r="B151" s="4" t="s">
        <v>293</v>
      </c>
      <c r="C151" s="55"/>
      <c r="D151" s="57"/>
      <c r="E151" s="57"/>
      <c r="F151" s="28"/>
      <c r="G151" s="57"/>
      <c r="H151" s="56"/>
      <c r="I151" s="41"/>
      <c r="J151" s="42"/>
      <c r="K151" s="42"/>
      <c r="L151" s="42"/>
      <c r="M151" s="42"/>
      <c r="N151" s="42"/>
      <c r="O151" s="42"/>
      <c r="P151" s="42"/>
      <c r="Q151" s="42"/>
      <c r="R151" s="42"/>
      <c r="S151" s="42"/>
      <c r="T151" s="42"/>
      <c r="U151" s="42"/>
      <c r="V151" s="42"/>
      <c r="W151" s="42"/>
      <c r="X151" s="42"/>
      <c r="Y151" s="42"/>
      <c r="Z151" s="42"/>
      <c r="AA151" s="42"/>
      <c r="AB151" s="42"/>
      <c r="AC151" s="42"/>
      <c r="AD151" s="42"/>
      <c r="AE151" s="42"/>
      <c r="AF151" s="42"/>
      <c r="AG151" s="42"/>
      <c r="AH151" s="42"/>
      <c r="AI151" s="42"/>
      <c r="AJ151" s="42"/>
      <c r="AK151" s="42"/>
      <c r="AL151" s="42"/>
      <c r="AM151" s="42"/>
      <c r="AN151" s="42"/>
      <c r="AO151" s="42"/>
      <c r="AP151" s="42"/>
      <c r="AQ151" s="42"/>
      <c r="AR151" s="42"/>
      <c r="AS151" s="42"/>
      <c r="AT151" s="42"/>
      <c r="AU151" s="42"/>
      <c r="AV151" s="42"/>
      <c r="AW151" s="42"/>
      <c r="AX151" s="42"/>
      <c r="AY151" s="42"/>
      <c r="AZ151" s="42"/>
      <c r="BA151" s="42"/>
      <c r="BB151" s="42"/>
      <c r="BC151" s="42"/>
      <c r="BD151" s="42"/>
      <c r="BE151" s="42"/>
      <c r="BF151" s="42"/>
      <c r="BG151" s="42"/>
      <c r="BH151" s="10"/>
    </row>
    <row r="152" spans="1:60" x14ac:dyDescent="0.25">
      <c r="A152" s="10"/>
      <c r="B152" s="4" t="s">
        <v>294</v>
      </c>
      <c r="C152" s="55"/>
      <c r="D152" s="57"/>
      <c r="E152" s="57"/>
      <c r="F152" s="28"/>
      <c r="G152" s="57"/>
      <c r="H152" s="56"/>
      <c r="I152" s="41"/>
      <c r="J152" s="42"/>
      <c r="K152" s="42"/>
      <c r="L152" s="42"/>
      <c r="M152" s="42"/>
      <c r="N152" s="42"/>
      <c r="O152" s="42"/>
      <c r="P152" s="42"/>
      <c r="Q152" s="42"/>
      <c r="R152" s="42"/>
      <c r="S152" s="42"/>
      <c r="T152" s="42"/>
      <c r="U152" s="42"/>
      <c r="V152" s="42"/>
      <c r="W152" s="42"/>
      <c r="X152" s="42"/>
      <c r="Y152" s="42"/>
      <c r="Z152" s="42"/>
      <c r="AA152" s="42"/>
      <c r="AB152" s="42"/>
      <c r="AC152" s="42"/>
      <c r="AD152" s="42"/>
      <c r="AE152" s="42"/>
      <c r="AF152" s="42"/>
      <c r="AG152" s="42"/>
      <c r="AH152" s="42"/>
      <c r="AI152" s="42"/>
      <c r="AJ152" s="42"/>
      <c r="AK152" s="42"/>
      <c r="AL152" s="42"/>
      <c r="AM152" s="42"/>
      <c r="AN152" s="42"/>
      <c r="AO152" s="42"/>
      <c r="AP152" s="42"/>
      <c r="AQ152" s="42"/>
      <c r="AR152" s="42"/>
      <c r="AS152" s="42"/>
      <c r="AT152" s="42"/>
      <c r="AU152" s="42"/>
      <c r="AV152" s="42"/>
      <c r="AW152" s="42"/>
      <c r="AX152" s="42"/>
      <c r="AY152" s="42"/>
      <c r="AZ152" s="42"/>
      <c r="BA152" s="42"/>
      <c r="BB152" s="42"/>
      <c r="BC152" s="42"/>
      <c r="BD152" s="42"/>
      <c r="BE152" s="42"/>
      <c r="BF152" s="42"/>
      <c r="BG152" s="42"/>
      <c r="BH152" s="10"/>
    </row>
    <row r="153" spans="1:60" x14ac:dyDescent="0.25">
      <c r="A153" s="10"/>
      <c r="B153" s="4" t="s">
        <v>295</v>
      </c>
      <c r="C153" s="55"/>
      <c r="D153" s="57"/>
      <c r="E153" s="57"/>
      <c r="F153" s="28"/>
      <c r="G153" s="57"/>
      <c r="H153" s="56"/>
      <c r="I153" s="41"/>
      <c r="J153" s="42"/>
      <c r="K153" s="42"/>
      <c r="L153" s="42"/>
      <c r="M153" s="42"/>
      <c r="N153" s="42"/>
      <c r="O153" s="42"/>
      <c r="P153" s="42"/>
      <c r="Q153" s="42"/>
      <c r="R153" s="42"/>
      <c r="S153" s="42"/>
      <c r="T153" s="42"/>
      <c r="U153" s="42"/>
      <c r="V153" s="42"/>
      <c r="W153" s="42"/>
      <c r="X153" s="42"/>
      <c r="Y153" s="42"/>
      <c r="Z153" s="42"/>
      <c r="AA153" s="42"/>
      <c r="AB153" s="42"/>
      <c r="AC153" s="42"/>
      <c r="AD153" s="42"/>
      <c r="AE153" s="42"/>
      <c r="AF153" s="42"/>
      <c r="AG153" s="42"/>
      <c r="AH153" s="42"/>
      <c r="AI153" s="42"/>
      <c r="AJ153" s="42"/>
      <c r="AK153" s="42"/>
      <c r="AL153" s="42"/>
      <c r="AM153" s="42"/>
      <c r="AN153" s="42"/>
      <c r="AO153" s="42"/>
      <c r="AP153" s="42"/>
      <c r="AQ153" s="42"/>
      <c r="AR153" s="42"/>
      <c r="AS153" s="42"/>
      <c r="AT153" s="42"/>
      <c r="AU153" s="42"/>
      <c r="AV153" s="42"/>
      <c r="AW153" s="42"/>
      <c r="AX153" s="42"/>
      <c r="AY153" s="42"/>
      <c r="AZ153" s="42"/>
      <c r="BA153" s="42"/>
      <c r="BB153" s="42"/>
      <c r="BC153" s="42"/>
      <c r="BD153" s="42"/>
      <c r="BE153" s="42"/>
      <c r="BF153" s="42"/>
      <c r="BG153" s="42"/>
      <c r="BH153" s="10"/>
    </row>
    <row r="154" spans="1:60" x14ac:dyDescent="0.25">
      <c r="A154" s="10"/>
      <c r="B154" s="4" t="s">
        <v>296</v>
      </c>
      <c r="C154" s="55"/>
      <c r="D154" s="57"/>
      <c r="E154" s="57"/>
      <c r="F154" s="28"/>
      <c r="G154" s="57"/>
      <c r="H154" s="56"/>
      <c r="I154" s="41"/>
      <c r="J154" s="42"/>
      <c r="K154" s="42"/>
      <c r="L154" s="42"/>
      <c r="M154" s="42"/>
      <c r="N154" s="42"/>
      <c r="O154" s="42"/>
      <c r="P154" s="42"/>
      <c r="Q154" s="42"/>
      <c r="R154" s="42"/>
      <c r="S154" s="42"/>
      <c r="T154" s="42"/>
      <c r="U154" s="42"/>
      <c r="V154" s="42"/>
      <c r="W154" s="42"/>
      <c r="X154" s="42"/>
      <c r="Y154" s="42"/>
      <c r="Z154" s="42"/>
      <c r="AA154" s="42"/>
      <c r="AB154" s="42"/>
      <c r="AC154" s="42"/>
      <c r="AD154" s="42"/>
      <c r="AE154" s="42"/>
      <c r="AF154" s="42"/>
      <c r="AG154" s="42"/>
      <c r="AH154" s="42"/>
      <c r="AI154" s="42"/>
      <c r="AJ154" s="42"/>
      <c r="AK154" s="42"/>
      <c r="AL154" s="42"/>
      <c r="AM154" s="42"/>
      <c r="AN154" s="42"/>
      <c r="AO154" s="42"/>
      <c r="AP154" s="42"/>
      <c r="AQ154" s="42"/>
      <c r="AR154" s="42"/>
      <c r="AS154" s="42"/>
      <c r="AT154" s="42"/>
      <c r="AU154" s="42"/>
      <c r="AV154" s="42"/>
      <c r="AW154" s="42"/>
      <c r="AX154" s="42"/>
      <c r="AY154" s="42"/>
      <c r="AZ154" s="42"/>
      <c r="BA154" s="42"/>
      <c r="BB154" s="42"/>
      <c r="BC154" s="42"/>
      <c r="BD154" s="42"/>
      <c r="BE154" s="42"/>
      <c r="BF154" s="42"/>
      <c r="BG154" s="42"/>
      <c r="BH154" s="10"/>
    </row>
    <row r="155" spans="1:60" x14ac:dyDescent="0.25">
      <c r="A155" s="10"/>
      <c r="B155" s="11"/>
      <c r="C155" s="11"/>
      <c r="D155" s="11"/>
      <c r="E155" s="11"/>
      <c r="F155" s="11"/>
      <c r="G155" s="11"/>
      <c r="H155" s="11"/>
      <c r="I155" s="10"/>
      <c r="J155" s="10"/>
      <c r="K155" s="10"/>
      <c r="L155" s="10"/>
      <c r="M155" s="10"/>
      <c r="N155" s="10"/>
      <c r="O155" s="10"/>
      <c r="P155" s="10"/>
      <c r="Q155" s="10"/>
      <c r="R155" s="10"/>
      <c r="S155" s="10"/>
      <c r="T155" s="10"/>
      <c r="U155" s="10"/>
      <c r="V155" s="10"/>
      <c r="W155" s="10"/>
      <c r="X155" s="10"/>
      <c r="Y155" s="10"/>
      <c r="Z155" s="10"/>
      <c r="AA155" s="10"/>
      <c r="AB155" s="10"/>
      <c r="AC155" s="10"/>
      <c r="AD155" s="10"/>
      <c r="AE155" s="10"/>
      <c r="AF155" s="10"/>
      <c r="AG155" s="10"/>
      <c r="AH155" s="10"/>
      <c r="AI155" s="10"/>
      <c r="AJ155" s="10"/>
      <c r="AK155" s="10"/>
      <c r="AL155" s="10"/>
      <c r="AM155" s="10"/>
      <c r="AN155" s="10"/>
      <c r="AO155" s="10"/>
      <c r="AP155" s="10"/>
      <c r="AQ155" s="10"/>
      <c r="AR155" s="10"/>
      <c r="AS155" s="10"/>
      <c r="AT155" s="10"/>
      <c r="AU155" s="10"/>
      <c r="AV155" s="10"/>
      <c r="AW155" s="10"/>
      <c r="AX155" s="10"/>
      <c r="AY155" s="10"/>
      <c r="AZ155" s="10"/>
      <c r="BA155" s="10"/>
      <c r="BB155" s="10"/>
      <c r="BC155" s="10"/>
      <c r="BD155" s="10"/>
      <c r="BE155" s="10"/>
      <c r="BF155" s="10"/>
      <c r="BG155" s="10"/>
      <c r="BH155" s="10"/>
    </row>
    <row r="156" spans="1:60" hidden="1" x14ac:dyDescent="0.25">
      <c r="B156"/>
      <c r="C156"/>
      <c r="D156"/>
      <c r="E156"/>
      <c r="F156"/>
      <c r="G156"/>
      <c r="H156"/>
    </row>
    <row r="157" spans="1:60" hidden="1" x14ac:dyDescent="0.25">
      <c r="B157"/>
      <c r="C157"/>
      <c r="D157"/>
      <c r="E157"/>
      <c r="F157"/>
      <c r="G157"/>
      <c r="H157"/>
    </row>
    <row r="158" spans="1:60" hidden="1" x14ac:dyDescent="0.25">
      <c r="B158"/>
      <c r="C158"/>
      <c r="D158"/>
      <c r="E158"/>
      <c r="F158"/>
      <c r="G158"/>
      <c r="H158"/>
    </row>
    <row r="159" spans="1:60" hidden="1" x14ac:dyDescent="0.25">
      <c r="B159"/>
      <c r="C159"/>
      <c r="D159"/>
      <c r="E159"/>
      <c r="F159"/>
      <c r="G159"/>
      <c r="H159"/>
    </row>
    <row r="160" spans="1:60" hidden="1" x14ac:dyDescent="0.25">
      <c r="B160"/>
      <c r="C160"/>
      <c r="D160"/>
      <c r="E160"/>
      <c r="F160"/>
      <c r="G160"/>
      <c r="H160"/>
    </row>
    <row r="161" spans="2:8" hidden="1" x14ac:dyDescent="0.25">
      <c r="B161"/>
      <c r="C161"/>
      <c r="D161"/>
      <c r="E161"/>
      <c r="F161"/>
      <c r="G161"/>
      <c r="H161"/>
    </row>
    <row r="162" spans="2:8" x14ac:dyDescent="0.25"/>
    <row r="163" spans="2:8" x14ac:dyDescent="0.25"/>
    <row r="164" spans="2:8" x14ac:dyDescent="0.25"/>
    <row r="165" spans="2:8" x14ac:dyDescent="0.25"/>
    <row r="166" spans="2:8" x14ac:dyDescent="0.25"/>
    <row r="167" spans="2:8" x14ac:dyDescent="0.25"/>
    <row r="168" spans="2:8" x14ac:dyDescent="0.25"/>
    <row r="169" spans="2:8" x14ac:dyDescent="0.25"/>
    <row r="170" spans="2:8" x14ac:dyDescent="0.25"/>
    <row r="171" spans="2:8" x14ac:dyDescent="0.25"/>
    <row r="172" spans="2:8" x14ac:dyDescent="0.25"/>
    <row r="173" spans="2:8" x14ac:dyDescent="0.25"/>
    <row r="174" spans="2:8" x14ac:dyDescent="0.25"/>
  </sheetData>
  <autoFilter ref="B17:BG154" xr:uid="{AE7496CF-4CF2-408D-8A0E-6F88D9184A78}"/>
  <mergeCells count="5">
    <mergeCell ref="C18:C19"/>
    <mergeCell ref="C44:C47"/>
    <mergeCell ref="C20:C21"/>
    <mergeCell ref="C25:C28"/>
    <mergeCell ref="B25:B28"/>
  </mergeCells>
  <phoneticPr fontId="5" type="noConversion"/>
  <conditionalFormatting sqref="A156:AL161">
    <cfRule type="expression" dxfId="143" priority="410">
      <formula>OR(BI$16="Sat",BI$16="Sun")</formula>
    </cfRule>
  </conditionalFormatting>
  <conditionalFormatting sqref="A17:AAR17">
    <cfRule type="timePeriod" dxfId="142" priority="378" timePeriod="today">
      <formula>FLOOR(A17,1)=TODAY()</formula>
    </cfRule>
  </conditionalFormatting>
  <conditionalFormatting sqref="A4:XFD12">
    <cfRule type="cellIs" dxfId="141" priority="174" operator="equal">
      <formula>0</formula>
    </cfRule>
  </conditionalFormatting>
  <conditionalFormatting sqref="A16:XFD16">
    <cfRule type="containsText" dxfId="140" priority="176" operator="containsText" text="Sat">
      <formula>NOT(ISERROR(SEARCH("Sat",A16)))</formula>
    </cfRule>
    <cfRule type="containsText" dxfId="139" priority="175" operator="containsText" text="Sun">
      <formula>NOT(ISERROR(SEARCH("Sun",A16)))</formula>
    </cfRule>
  </conditionalFormatting>
  <conditionalFormatting sqref="C6:C7 F18:F1048576">
    <cfRule type="containsText" dxfId="138" priority="179" operator="containsText" text="Done">
      <formula>NOT(ISERROR(SEARCH("Done",C6)))</formula>
    </cfRule>
    <cfRule type="containsText" dxfId="137" priority="177" operator="containsText" text="N/A">
      <formula>NOT(ISERROR(SEARCH("N/A",C6)))</formula>
    </cfRule>
    <cfRule type="containsText" dxfId="136" priority="182" operator="containsText" text="In progress">
      <formula>NOT(ISERROR(SEARCH("In progress",C6)))</formula>
    </cfRule>
    <cfRule type="containsText" dxfId="135" priority="178" operator="containsText" text="Not start">
      <formula>NOT(ISERROR(SEARCH("Not start",C6)))</formula>
    </cfRule>
    <cfRule type="containsText" dxfId="134" priority="181" operator="containsText" text="Error">
      <formula>NOT(ISERROR(SEARCH("Error",C6)))</formula>
    </cfRule>
    <cfRule type="containsText" dxfId="133" priority="180" operator="containsText" text="No data to test">
      <formula>NOT(ISERROR(SEARCH("No data to test",C6)))</formula>
    </cfRule>
  </conditionalFormatting>
  <conditionalFormatting sqref="G18:G50">
    <cfRule type="cellIs" dxfId="132" priority="47" operator="equal">
      <formula>0</formula>
    </cfRule>
  </conditionalFormatting>
  <conditionalFormatting sqref="G31:G40">
    <cfRule type="containsText" dxfId="131" priority="48" operator="containsText" text="N/A">
      <formula>NOT(ISERROR(SEARCH("N/A",G31)))</formula>
    </cfRule>
    <cfRule type="containsText" dxfId="130" priority="49" operator="containsText" text="Not start">
      <formula>NOT(ISERROR(SEARCH("Not start",G31)))</formula>
    </cfRule>
    <cfRule type="containsText" dxfId="129" priority="50" operator="containsText" text="Done">
      <formula>NOT(ISERROR(SEARCH("Done",G31)))</formula>
    </cfRule>
    <cfRule type="containsText" dxfId="128" priority="51" operator="containsText" text="No data to test">
      <formula>NOT(ISERROR(SEARCH("No data to test",G31)))</formula>
    </cfRule>
    <cfRule type="containsText" dxfId="127" priority="52" operator="containsText" text="Error">
      <formula>NOT(ISERROR(SEARCH("Error",G31)))</formula>
    </cfRule>
    <cfRule type="containsText" dxfId="126" priority="53" operator="containsText" text="In progress">
      <formula>NOT(ISERROR(SEARCH("In progress",G31)))</formula>
    </cfRule>
  </conditionalFormatting>
  <conditionalFormatting sqref="J33:AAR33 J36:AAR38 J18:L19 O18:V19 X18:AAR19 Q20:AAR22 J20:N23 P23:S23 U23:AAR23 Q24:AAR24 J24:O28 R25:S28 U25:AAR28 J29:AAR29 J30:S32 J34:U34 X34:AAR34 J35:W35 Y35:Z35 AB35:AAR35 J39:W39 Y39:Z39 AB39:AAR39 J40:V40 Y40:AAR40 J41:Z41 AB41:AAR41 J42:L42 O42:V42 X42:AAR42 J43:S43 V43:AAR43 J44:P44 R44:AAR45 J45:O45 V46:AAR46 J46:T47 W47:AAR49 J48:U49 J50:AD50 AF50:AAR50 J51:AAR155 J162:AAR169 J170:BH992">
    <cfRule type="expression" dxfId="125" priority="257">
      <formula>OR(J$16="Sat",J$16="Sun")</formula>
    </cfRule>
  </conditionalFormatting>
  <conditionalFormatting sqref="M18:N19">
    <cfRule type="cellIs" dxfId="124" priority="172" operator="equal">
      <formula>0</formula>
    </cfRule>
  </conditionalFormatting>
  <conditionalFormatting sqref="M42:N42">
    <cfRule type="cellIs" dxfId="123" priority="170" operator="equal">
      <formula>0</formula>
    </cfRule>
  </conditionalFormatting>
  <conditionalFormatting sqref="O22:O23">
    <cfRule type="cellIs" dxfId="122" priority="166" operator="equal">
      <formula>0</formula>
    </cfRule>
  </conditionalFormatting>
  <conditionalFormatting sqref="O20:P20 P22">
    <cfRule type="cellIs" dxfId="121" priority="164" operator="equal">
      <formula>0</formula>
    </cfRule>
  </conditionalFormatting>
  <conditionalFormatting sqref="O21:P21">
    <cfRule type="expression" dxfId="120" priority="162">
      <formula>OR(O$16="Sat",O$16="Sun")</formula>
    </cfRule>
  </conditionalFormatting>
  <conditionalFormatting sqref="P24">
    <cfRule type="cellIs" dxfId="119" priority="165" operator="equal">
      <formula>0</formula>
    </cfRule>
  </conditionalFormatting>
  <conditionalFormatting sqref="P25:P28">
    <cfRule type="expression" dxfId="118" priority="149">
      <formula>OR(P$16="Sat",P$16="Sun")</formula>
    </cfRule>
  </conditionalFormatting>
  <conditionalFormatting sqref="P45:Q45">
    <cfRule type="cellIs" dxfId="117" priority="154" operator="equal">
      <formula>0</formula>
    </cfRule>
  </conditionalFormatting>
  <conditionalFormatting sqref="Q25:Q28">
    <cfRule type="cellIs" dxfId="116" priority="153" operator="equal">
      <formula>0</formula>
    </cfRule>
  </conditionalFormatting>
  <conditionalFormatting sqref="Q44">
    <cfRule type="cellIs" dxfId="115" priority="152" operator="equal">
      <formula>0</formula>
    </cfRule>
  </conditionalFormatting>
  <conditionalFormatting sqref="T23">
    <cfRule type="cellIs" dxfId="114" priority="148" operator="equal">
      <formula>0</formula>
    </cfRule>
  </conditionalFormatting>
  <conditionalFormatting sqref="T25:T27">
    <cfRule type="expression" dxfId="113" priority="107">
      <formula>OR(T$16="Sat",T$16="Sun")</formula>
    </cfRule>
  </conditionalFormatting>
  <conditionalFormatting sqref="T28">
    <cfRule type="cellIs" dxfId="112" priority="150" operator="equal">
      <formula>0</formula>
    </cfRule>
  </conditionalFormatting>
  <conditionalFormatting sqref="T31:U32">
    <cfRule type="containsText" dxfId="111" priority="80" operator="containsText" text="Done">
      <formula>NOT(ISERROR(SEARCH("Done",T31)))</formula>
    </cfRule>
    <cfRule type="containsText" dxfId="110" priority="79" operator="containsText" text="Not start">
      <formula>NOT(ISERROR(SEARCH("Not start",T31)))</formula>
    </cfRule>
    <cfRule type="containsText" dxfId="109" priority="78" operator="containsText" text="N/A">
      <formula>NOT(ISERROR(SEARCH("N/A",T31)))</formula>
    </cfRule>
    <cfRule type="containsText" dxfId="108" priority="82" operator="containsText" text="Error">
      <formula>NOT(ISERROR(SEARCH("Error",T31)))</formula>
    </cfRule>
    <cfRule type="containsText" dxfId="107" priority="83" operator="containsText" text="In progress">
      <formula>NOT(ISERROR(SEARCH("In progress",T31)))</formula>
    </cfRule>
    <cfRule type="containsText" dxfId="106" priority="81" operator="containsText" text="No data to test">
      <formula>NOT(ISERROR(SEARCH("No data to test",T31)))</formula>
    </cfRule>
  </conditionalFormatting>
  <conditionalFormatting sqref="T31:U33">
    <cfRule type="cellIs" dxfId="105" priority="77" operator="equal">
      <formula>0</formula>
    </cfRule>
  </conditionalFormatting>
  <conditionalFormatting sqref="T43:U43">
    <cfRule type="cellIs" dxfId="104" priority="151" operator="equal">
      <formula>0</formula>
    </cfRule>
  </conditionalFormatting>
  <conditionalFormatting sqref="U37:U38">
    <cfRule type="cellIs" dxfId="103" priority="69" operator="equal">
      <formula>0</formula>
    </cfRule>
  </conditionalFormatting>
  <conditionalFormatting sqref="U46">
    <cfRule type="cellIs" dxfId="102" priority="92" operator="equal">
      <formula>0</formula>
    </cfRule>
  </conditionalFormatting>
  <conditionalFormatting sqref="U47:V47">
    <cfRule type="cellIs" dxfId="101" priority="91" operator="equal">
      <formula>0</formula>
    </cfRule>
  </conditionalFormatting>
  <conditionalFormatting sqref="V32">
    <cfRule type="containsText" dxfId="100" priority="55" operator="containsText" text="N/A">
      <formula>NOT(ISERROR(SEARCH("N/A",V32)))</formula>
    </cfRule>
    <cfRule type="containsText" dxfId="99" priority="60" operator="containsText" text="In progress">
      <formula>NOT(ISERROR(SEARCH("In progress",V32)))</formula>
    </cfRule>
    <cfRule type="containsText" dxfId="98" priority="56" operator="containsText" text="Not start">
      <formula>NOT(ISERROR(SEARCH("Not start",V32)))</formula>
    </cfRule>
    <cfRule type="containsText" dxfId="97" priority="57" operator="containsText" text="Done">
      <formula>NOT(ISERROR(SEARCH("Done",V32)))</formula>
    </cfRule>
    <cfRule type="containsText" dxfId="96" priority="58" operator="containsText" text="No data to test">
      <formula>NOT(ISERROR(SEARCH("No data to test",V32)))</formula>
    </cfRule>
    <cfRule type="containsText" dxfId="95" priority="59" operator="containsText" text="Error">
      <formula>NOT(ISERROR(SEARCH("Error",V32)))</formula>
    </cfRule>
  </conditionalFormatting>
  <conditionalFormatting sqref="V32:V33">
    <cfRule type="cellIs" dxfId="94" priority="26" operator="equal">
      <formula>0</formula>
    </cfRule>
  </conditionalFormatting>
  <conditionalFormatting sqref="V48:V49">
    <cfRule type="cellIs" dxfId="93" priority="68" operator="equal">
      <formula>0</formula>
    </cfRule>
  </conditionalFormatting>
  <conditionalFormatting sqref="V34:W34">
    <cfRule type="containsText" dxfId="92" priority="67" operator="containsText" text="In progress">
      <formula>NOT(ISERROR(SEARCH("In progress",V34)))</formula>
    </cfRule>
    <cfRule type="containsText" dxfId="91" priority="64" operator="containsText" text="Done">
      <formula>NOT(ISERROR(SEARCH("Done",V34)))</formula>
    </cfRule>
    <cfRule type="containsText" dxfId="90" priority="66" operator="containsText" text="Error">
      <formula>NOT(ISERROR(SEARCH("Error",V34)))</formula>
    </cfRule>
    <cfRule type="containsText" dxfId="89" priority="63" operator="containsText" text="Not start">
      <formula>NOT(ISERROR(SEARCH("Not start",V34)))</formula>
    </cfRule>
    <cfRule type="containsText" dxfId="88" priority="62" operator="containsText" text="N/A">
      <formula>NOT(ISERROR(SEARCH("N/A",V34)))</formula>
    </cfRule>
    <cfRule type="cellIs" dxfId="87" priority="61" operator="equal">
      <formula>0</formula>
    </cfRule>
    <cfRule type="containsText" dxfId="86" priority="65" operator="containsText" text="No data to test">
      <formula>NOT(ISERROR(SEARCH("No data to test",V34)))</formula>
    </cfRule>
  </conditionalFormatting>
  <conditionalFormatting sqref="V30:AAR31 W32:AAR32">
    <cfRule type="expression" dxfId="85" priority="110">
      <formula>OR(V$16="Sat",V$16="Sun")</formula>
    </cfRule>
  </conditionalFormatting>
  <conditionalFormatting sqref="W18:W19">
    <cfRule type="cellIs" dxfId="84" priority="45" operator="equal">
      <formula>0</formula>
    </cfRule>
  </conditionalFormatting>
  <conditionalFormatting sqref="W38">
    <cfRule type="cellIs" dxfId="83" priority="28" operator="equal">
      <formula>0</formula>
    </cfRule>
  </conditionalFormatting>
  <conditionalFormatting sqref="W42">
    <cfRule type="cellIs" dxfId="82" priority="44" operator="equal">
      <formula>0</formula>
    </cfRule>
  </conditionalFormatting>
  <conditionalFormatting sqref="W36:X36">
    <cfRule type="cellIs" dxfId="81" priority="29" operator="equal">
      <formula>0</formula>
    </cfRule>
  </conditionalFormatting>
  <conditionalFormatting sqref="W40:X40">
    <cfRule type="cellIs" dxfId="80" priority="37" operator="equal">
      <formula>0</formula>
    </cfRule>
    <cfRule type="containsText" dxfId="79" priority="39" operator="containsText" text="Not start">
      <formula>NOT(ISERROR(SEARCH("Not start",W40)))</formula>
    </cfRule>
    <cfRule type="containsText" dxfId="78" priority="40" operator="containsText" text="Done">
      <formula>NOT(ISERROR(SEARCH("Done",W40)))</formula>
    </cfRule>
    <cfRule type="containsText" dxfId="77" priority="38" operator="containsText" text="N/A">
      <formula>NOT(ISERROR(SEARCH("N/A",W40)))</formula>
    </cfRule>
    <cfRule type="containsText" dxfId="76" priority="43" operator="containsText" text="In progress">
      <formula>NOT(ISERROR(SEARCH("In progress",W40)))</formula>
    </cfRule>
    <cfRule type="containsText" dxfId="75" priority="42" operator="containsText" text="Error">
      <formula>NOT(ISERROR(SEARCH("Error",W40)))</formula>
    </cfRule>
    <cfRule type="containsText" dxfId="74" priority="41" operator="containsText" text="No data to test">
      <formula>NOT(ISERROR(SEARCH("No data to test",W40)))</formula>
    </cfRule>
  </conditionalFormatting>
  <conditionalFormatting sqref="X35">
    <cfRule type="containsText" dxfId="73" priority="32" operator="containsText" text="Not start">
      <formula>NOT(ISERROR(SEARCH("Not start",X35)))</formula>
    </cfRule>
    <cfRule type="containsText" dxfId="72" priority="33" operator="containsText" text="Done">
      <formula>NOT(ISERROR(SEARCH("Done",X35)))</formula>
    </cfRule>
    <cfRule type="containsText" dxfId="71" priority="35" operator="containsText" text="Error">
      <formula>NOT(ISERROR(SEARCH("Error",X35)))</formula>
    </cfRule>
    <cfRule type="containsText" dxfId="70" priority="36" operator="containsText" text="In progress">
      <formula>NOT(ISERROR(SEARCH("In progress",X35)))</formula>
    </cfRule>
    <cfRule type="containsText" dxfId="69" priority="34" operator="containsText" text="No data to test">
      <formula>NOT(ISERROR(SEARCH("No data to test",X35)))</formula>
    </cfRule>
    <cfRule type="containsText" dxfId="68" priority="31" operator="containsText" text="N/A">
      <formula>NOT(ISERROR(SEARCH("N/A",X35)))</formula>
    </cfRule>
  </conditionalFormatting>
  <conditionalFormatting sqref="X35:X36">
    <cfRule type="cellIs" dxfId="67" priority="27" operator="equal">
      <formula>0</formula>
    </cfRule>
  </conditionalFormatting>
  <conditionalFormatting sqref="X39">
    <cfRule type="containsText" dxfId="66" priority="21" operator="containsText" text="Done">
      <formula>NOT(ISERROR(SEARCH("Done",X39)))</formula>
    </cfRule>
    <cfRule type="containsText" dxfId="65" priority="24" operator="containsText" text="In progress">
      <formula>NOT(ISERROR(SEARCH("In progress",X39)))</formula>
    </cfRule>
    <cfRule type="containsText" dxfId="64" priority="23" operator="containsText" text="Error">
      <formula>NOT(ISERROR(SEARCH("Error",X39)))</formula>
    </cfRule>
    <cfRule type="containsText" dxfId="63" priority="22" operator="containsText" text="No data to test">
      <formula>NOT(ISERROR(SEARCH("No data to test",X39)))</formula>
    </cfRule>
    <cfRule type="cellIs" dxfId="62" priority="18" operator="equal">
      <formula>0</formula>
    </cfRule>
    <cfRule type="containsText" dxfId="61" priority="20" operator="containsText" text="Not start">
      <formula>NOT(ISERROR(SEARCH("Not start",X39)))</formula>
    </cfRule>
    <cfRule type="containsText" dxfId="60" priority="19" operator="containsText" text="N/A">
      <formula>NOT(ISERROR(SEARCH("N/A",X39)))</formula>
    </cfRule>
  </conditionalFormatting>
  <conditionalFormatting sqref="AA35">
    <cfRule type="containsText" dxfId="59" priority="9" operator="containsText" text="In progress">
      <formula>NOT(ISERROR(SEARCH("In progress",AA35)))</formula>
    </cfRule>
    <cfRule type="containsText" dxfId="58" priority="8" operator="containsText" text="Error">
      <formula>NOT(ISERROR(SEARCH("Error",AA35)))</formula>
    </cfRule>
    <cfRule type="containsText" dxfId="57" priority="7" operator="containsText" text="No data to test">
      <formula>NOT(ISERROR(SEARCH("No data to test",AA35)))</formula>
    </cfRule>
    <cfRule type="containsText" dxfId="56" priority="6" operator="containsText" text="Done">
      <formula>NOT(ISERROR(SEARCH("Done",AA35)))</formula>
    </cfRule>
    <cfRule type="containsText" dxfId="55" priority="5" operator="containsText" text="Not start">
      <formula>NOT(ISERROR(SEARCH("Not start",AA35)))</formula>
    </cfRule>
    <cfRule type="containsText" dxfId="54" priority="4" operator="containsText" text="N/A">
      <formula>NOT(ISERROR(SEARCH("N/A",AA35)))</formula>
    </cfRule>
    <cfRule type="cellIs" dxfId="53" priority="3" operator="equal">
      <formula>0</formula>
    </cfRule>
  </conditionalFormatting>
  <conditionalFormatting sqref="AA39">
    <cfRule type="containsText" dxfId="52" priority="14" operator="containsText" text="Done">
      <formula>NOT(ISERROR(SEARCH("Done",AA39)))</formula>
    </cfRule>
    <cfRule type="containsText" dxfId="51" priority="16" operator="containsText" text="Error">
      <formula>NOT(ISERROR(SEARCH("Error",AA39)))</formula>
    </cfRule>
    <cfRule type="containsText" dxfId="50" priority="15" operator="containsText" text="No data to test">
      <formula>NOT(ISERROR(SEARCH("No data to test",AA39)))</formula>
    </cfRule>
    <cfRule type="containsText" dxfId="49" priority="13" operator="containsText" text="Not start">
      <formula>NOT(ISERROR(SEARCH("Not start",AA39)))</formula>
    </cfRule>
    <cfRule type="containsText" dxfId="48" priority="12" operator="containsText" text="N/A">
      <formula>NOT(ISERROR(SEARCH("N/A",AA39)))</formula>
    </cfRule>
    <cfRule type="cellIs" dxfId="47" priority="11" operator="equal">
      <formula>0</formula>
    </cfRule>
    <cfRule type="containsText" dxfId="46" priority="17" operator="containsText" text="In progress">
      <formula>NOT(ISERROR(SEARCH("In progress",AA39)))</formula>
    </cfRule>
  </conditionalFormatting>
  <conditionalFormatting sqref="AA41">
    <cfRule type="cellIs" dxfId="45" priority="10" operator="equal">
      <formula>0</formula>
    </cfRule>
  </conditionalFormatting>
  <conditionalFormatting sqref="AE50">
    <cfRule type="cellIs" dxfId="44" priority="1" operator="equal">
      <formula>0</formula>
    </cfRule>
  </conditionalFormatting>
  <conditionalFormatting sqref="AM156:AM161">
    <cfRule type="expression" dxfId="43" priority="409">
      <formula>OR(CT$16="Sat",CT$16="Sun")</formula>
    </cfRule>
  </conditionalFormatting>
  <conditionalFormatting sqref="AN156:AN161">
    <cfRule type="expression" dxfId="42" priority="408">
      <formula>OR(CT$16="Sat",CT$16="Sun")</formula>
    </cfRule>
  </conditionalFormatting>
  <conditionalFormatting sqref="AO156:AO161">
    <cfRule type="expression" dxfId="41" priority="407">
      <formula>OR(CT$16="Sat",CT$16="Sun")</formula>
    </cfRule>
  </conditionalFormatting>
  <conditionalFormatting sqref="AP156:AP161">
    <cfRule type="expression" dxfId="40" priority="406">
      <formula>OR(CT$16="Sat",CT$16="Sun")</formula>
    </cfRule>
  </conditionalFormatting>
  <conditionalFormatting sqref="AQ156:AQ161">
    <cfRule type="expression" dxfId="39" priority="405">
      <formula>OR(CT$16="Sat",CT$16="Sun")</formula>
    </cfRule>
  </conditionalFormatting>
  <conditionalFormatting sqref="AR156:AR161">
    <cfRule type="expression" dxfId="38" priority="404">
      <formula>OR(CT$16="Sat",CT$16="Sun")</formula>
    </cfRule>
  </conditionalFormatting>
  <conditionalFormatting sqref="AS156:AS161">
    <cfRule type="expression" dxfId="37" priority="403">
      <formula>OR(CT$16="Sat",CT$16="Sun")</formula>
    </cfRule>
  </conditionalFormatting>
  <conditionalFormatting sqref="AT156:AT161">
    <cfRule type="expression" dxfId="36" priority="402">
      <formula>OR(CT$16="Sat",CT$16="Sun")</formula>
    </cfRule>
  </conditionalFormatting>
  <conditionalFormatting sqref="AU156:AU161">
    <cfRule type="expression" dxfId="35" priority="401">
      <formula>OR(CT$16="Sat",CT$16="Sun")</formula>
    </cfRule>
  </conditionalFormatting>
  <conditionalFormatting sqref="AV156:AV161">
    <cfRule type="expression" dxfId="34" priority="400">
      <formula>OR(CT$16="Sat",CT$16="Sun")</formula>
    </cfRule>
  </conditionalFormatting>
  <conditionalFormatting sqref="AW156:AW161">
    <cfRule type="expression" dxfId="33" priority="399">
      <formula>OR(CT$16="Sat",CT$16="Sun")</formula>
    </cfRule>
  </conditionalFormatting>
  <conditionalFormatting sqref="AX156:AX161">
    <cfRule type="expression" dxfId="32" priority="398">
      <formula>OR(CT$16="Sat",CT$16="Sun")</formula>
    </cfRule>
  </conditionalFormatting>
  <conditionalFormatting sqref="AY156:AY161">
    <cfRule type="expression" dxfId="31" priority="397">
      <formula>OR(CT$16="Sat",CT$16="Sun")</formula>
    </cfRule>
  </conditionalFormatting>
  <conditionalFormatting sqref="AZ156:AZ161">
    <cfRule type="expression" dxfId="30" priority="396">
      <formula>OR(CT$16="Sat",CT$16="Sun")</formula>
    </cfRule>
  </conditionalFormatting>
  <conditionalFormatting sqref="BA156:BA161">
    <cfRule type="expression" dxfId="29" priority="395">
      <formula>OR(CT$16="Sat",CT$16="Sun")</formula>
    </cfRule>
  </conditionalFormatting>
  <conditionalFormatting sqref="BB156:BB161">
    <cfRule type="expression" dxfId="28" priority="394">
      <formula>OR(CT$16="Sat",CT$16="Sun")</formula>
    </cfRule>
  </conditionalFormatting>
  <conditionalFormatting sqref="BC156:BC161">
    <cfRule type="expression" dxfId="27" priority="393">
      <formula>OR(CT$16="Sat",CT$16="Sun")</formula>
    </cfRule>
  </conditionalFormatting>
  <conditionalFormatting sqref="BD156:BD161 BI156:ZB161">
    <cfRule type="expression" dxfId="26" priority="380">
      <formula>OR(CT$16="Sat",CT$16="Sun")</formula>
    </cfRule>
  </conditionalFormatting>
  <conditionalFormatting sqref="BE156:BE161">
    <cfRule type="expression" dxfId="25" priority="392">
      <formula>OR(CT$16="Sat",CT$16="Sun")</formula>
    </cfRule>
  </conditionalFormatting>
  <conditionalFormatting sqref="BF156:BF161">
    <cfRule type="expression" dxfId="24" priority="391">
      <formula>OR(CT$16="Sat",CT$16="Sun")</formula>
    </cfRule>
  </conditionalFormatting>
  <conditionalFormatting sqref="BG156:BH161">
    <cfRule type="expression" dxfId="23" priority="390">
      <formula>OR(CT$16="Sat",CT$16="Sun")</formula>
    </cfRule>
  </conditionalFormatting>
  <conditionalFormatting sqref="BI170:BK992">
    <cfRule type="expression" dxfId="22" priority="386">
      <formula>OR(#REF!="Sat",#REF!="Sun")</formula>
    </cfRule>
  </conditionalFormatting>
  <conditionalFormatting sqref="BL170:AAU992">
    <cfRule type="expression" dxfId="21" priority="385">
      <formula>OR(BI$16="Sat",BI$16="Sun")</formula>
    </cfRule>
  </conditionalFormatting>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prompt="Choose cover status from dropdown list" xr:uid="{F00366E4-3630-4824-AB69-C9F892BBA67A}">
          <x14:formula1>
            <xm:f>'Read Me'!$B$5:$B$11</xm:f>
          </x14:formula1>
          <xm:sqref>F18:F154</xm:sqref>
        </x14:dataValidation>
      </x14:dataValidations>
    </ext>
  </extLst>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AE297D-B9B3-4972-8EB5-7DF75A796137}">
  <dimension ref="A1"/>
  <sheetViews>
    <sheetView topLeftCell="A307" workbookViewId="0">
      <selection activeCell="C311" sqref="C311"/>
    </sheetView>
  </sheetViews>
  <sheetFormatPr defaultRowHeight="13.2" x14ac:dyDescent="0.25"/>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7BBCE9-8C2B-4EB7-8ED8-223BADE10AC3}">
  <dimension ref="A1:B3"/>
  <sheetViews>
    <sheetView workbookViewId="0">
      <pane ySplit="1" topLeftCell="A2" activePane="bottomLeft" state="frozen"/>
      <selection pane="bottomLeft" sqref="A1:XFD1"/>
    </sheetView>
  </sheetViews>
  <sheetFormatPr defaultRowHeight="13.2" x14ac:dyDescent="0.25"/>
  <sheetData>
    <row r="1" spans="1:2" x14ac:dyDescent="0.25">
      <c r="A1" s="1" t="e">
        <f ca="1">HYPERLINK("#"&amp;CELL("address",INDEX('Manual Test Log'!Q:Q,MATCH(MID(CELL("filename",A1),FIND(".xlsx]",CELL("filename",A1))+6,255),'Manual Test Log'!Q:Q,0),1)),"Back")</f>
        <v>#N/A</v>
      </c>
    </row>
    <row r="3" spans="1:2" x14ac:dyDescent="0.25">
      <c r="B3" t="s">
        <v>1559</v>
      </c>
    </row>
  </sheetData>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25DC72-D5EC-40CC-B0DA-29113244714C}">
  <dimension ref="A1"/>
  <sheetViews>
    <sheetView workbookViewId="0"/>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BF99C9-AD15-442D-B67F-8327439A7A7D}">
  <dimension ref="A1"/>
  <sheetViews>
    <sheetView workbookViewId="0"/>
  </sheetViews>
  <sheetFormatPr defaultRowHeight="13.2" x14ac:dyDescent="0.25"/>
  <sheetData>
    <row r="1" spans="1:1" x14ac:dyDescent="0.25">
      <c r="A1" s="1" t="e">
        <f ca="1">HYPERLINK("#"&amp;CELL("address",INDEX('Manual Test Log'!Q:Q,MATCH(MID(CELL("filename",A1),FIND(".xlsx]",CELL("filename",A1))+6,255),'Manual Test Log'!Q:Q,0),1)),"Back")</f>
        <v>#N/A</v>
      </c>
    </row>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4F6085-EE99-40DC-A45B-CD48CA995479}">
  <dimension ref="A1"/>
  <sheetViews>
    <sheetView workbookViewId="0">
      <selection sqref="A1:XFD1"/>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65B9BA-FF02-4DBE-9FC9-9FB13D14A188}">
  <dimension ref="A1"/>
  <sheetViews>
    <sheetView workbookViewId="0">
      <selection sqref="A1:XFD1"/>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300C64-BE2A-4794-BC10-5AA31CE0B1DF}">
  <dimension ref="A1"/>
  <sheetViews>
    <sheetView workbookViewId="0">
      <selection sqref="A1:XFD1"/>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4DB24-9B5C-4E13-B9FC-5C38702D3498}">
  <dimension ref="A1:B100"/>
  <sheetViews>
    <sheetView workbookViewId="0"/>
  </sheetViews>
  <sheetFormatPr defaultRowHeight="13.2" x14ac:dyDescent="0.25"/>
  <sheetData>
    <row r="1" spans="1:1" x14ac:dyDescent="0.25">
      <c r="A1" s="1" t="str">
        <f ca="1">HYPERLINK("#"&amp;CELL("address",INDEX('Manual Test Log'!Q:Q,MATCH(MID(CELL("filename",A1),FIND(".xlsx]",CELL("filename",A1))+6,255),'Manual Test Log'!Q:Q,0),1)),"Back")</f>
        <v>Back</v>
      </c>
    </row>
    <row r="100" spans="2:2" x14ac:dyDescent="0.25">
      <c r="B100" t="s">
        <v>1560</v>
      </c>
    </row>
  </sheetData>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E1E3A2-EA21-4D2F-86C2-5056476C9937}">
  <dimension ref="A1:B203"/>
  <sheetViews>
    <sheetView workbookViewId="0">
      <selection sqref="A1:XFD1"/>
    </sheetView>
  </sheetViews>
  <sheetFormatPr defaultRowHeight="13.2" x14ac:dyDescent="0.25"/>
  <sheetData>
    <row r="1" spans="1:1" x14ac:dyDescent="0.25">
      <c r="A1" s="1" t="str">
        <f ca="1">HYPERLINK("#"&amp;CELL("address",INDEX('Manual Test Log'!Q:Q,MATCH(MID(CELL("filename",A1),FIND(".xlsx]",CELL("filename",A1))+6,255),'Manual Test Log'!Q:Q,0),1)),"Back")</f>
        <v>Back</v>
      </c>
    </row>
    <row r="95" spans="2:2" x14ac:dyDescent="0.25">
      <c r="B95" t="s">
        <v>1560</v>
      </c>
    </row>
    <row r="203" spans="2:2" x14ac:dyDescent="0.25">
      <c r="B203" t="s">
        <v>1561</v>
      </c>
    </row>
  </sheetData>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FBF8A8-FC67-4EA7-BB1F-AF4B637F0316}">
  <dimension ref="A1:B188"/>
  <sheetViews>
    <sheetView workbookViewId="0">
      <selection activeCell="B286" sqref="B286"/>
    </sheetView>
  </sheetViews>
  <sheetFormatPr defaultRowHeight="13.2" x14ac:dyDescent="0.25"/>
  <sheetData>
    <row r="1" spans="1:1" x14ac:dyDescent="0.25">
      <c r="A1" s="1" t="str">
        <f ca="1">HYPERLINK("#"&amp;CELL("address",INDEX('Manual Test Log'!Q:Q,MATCH(MID(CELL("filename",A1),FIND(".xlsx]",CELL("filename",A1))+6,255),'Manual Test Log'!Q:Q,0),1)),"Back")</f>
        <v>Back</v>
      </c>
    </row>
    <row r="188" spans="2:2" x14ac:dyDescent="0.25">
      <c r="B188" t="s">
        <v>1562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80B970-020E-49DE-B257-B1EF57F7B7DA}">
  <sheetPr>
    <tabColor theme="5" tint="0.39997558519241921"/>
  </sheetPr>
  <dimension ref="A1:AB195"/>
  <sheetViews>
    <sheetView zoomScale="85" zoomScaleNormal="85" workbookViewId="0">
      <pane xSplit="12" ySplit="4" topLeftCell="M21" activePane="bottomRight" state="frozen"/>
      <selection pane="topRight" activeCell="B8" sqref="B8"/>
      <selection pane="bottomLeft" activeCell="B8" sqref="B8"/>
      <selection pane="bottomRight" activeCell="N15" sqref="N15"/>
    </sheetView>
  </sheetViews>
  <sheetFormatPr defaultColWidth="0" defaultRowHeight="0" customHeight="1" zeroHeight="1" x14ac:dyDescent="0.25"/>
  <cols>
    <col min="1" max="1" width="4" style="65" customWidth="1"/>
    <col min="2" max="2" width="17.6640625" style="2" customWidth="1"/>
    <col min="3" max="3" width="6.109375" style="2" customWidth="1"/>
    <col min="4" max="4" width="20.44140625" style="2" customWidth="1"/>
    <col min="5" max="5" width="14.33203125" style="2" customWidth="1"/>
    <col min="6" max="6" width="4.44140625" style="2" customWidth="1"/>
    <col min="7" max="7" width="18.5546875" style="93" customWidth="1"/>
    <col min="8" max="9" width="4.5546875" style="2" customWidth="1"/>
    <col min="10" max="10" width="6.33203125" style="2" customWidth="1"/>
    <col min="11" max="11" width="11.109375" style="2" customWidth="1"/>
    <col min="12" max="12" width="20" style="2" customWidth="1"/>
    <col min="13" max="13" width="34" style="2" customWidth="1"/>
    <col min="14" max="14" width="28.6640625" style="2" customWidth="1"/>
    <col min="15" max="15" width="19" style="2" customWidth="1"/>
    <col min="16" max="16" width="28.6640625" style="2" customWidth="1"/>
    <col min="17" max="17" width="23.5546875" style="2" customWidth="1"/>
    <col min="18" max="18" width="17.6640625" style="2" customWidth="1"/>
    <col min="19" max="19" width="4.5546875" style="5" customWidth="1"/>
    <col min="20" max="20" width="5.5546875" style="2" customWidth="1"/>
    <col min="21" max="21" width="2.109375" style="2" customWidth="1"/>
    <col min="22" max="27" width="9.109375" style="2" customWidth="1"/>
    <col min="28" max="28" width="5.33203125" style="2" customWidth="1"/>
    <col min="29" max="29" width="9.109375" style="2" hidden="1" customWidth="1"/>
    <col min="30" max="16384" width="9.109375" style="2" hidden="1"/>
  </cols>
  <sheetData>
    <row r="1" spans="1:28" ht="7.5" customHeight="1" thickBot="1" x14ac:dyDescent="0.3">
      <c r="A1" s="64"/>
      <c r="B1" s="8"/>
      <c r="C1" s="8"/>
      <c r="D1" s="8"/>
      <c r="E1" s="8"/>
      <c r="F1" s="8"/>
      <c r="G1" s="88"/>
      <c r="H1" s="8"/>
      <c r="I1" s="8"/>
      <c r="J1" s="8"/>
      <c r="K1" s="8"/>
      <c r="L1" s="8"/>
      <c r="M1" s="8"/>
      <c r="N1" s="8"/>
      <c r="O1" s="8"/>
      <c r="P1" s="8"/>
      <c r="Q1" s="8"/>
      <c r="R1" s="8"/>
      <c r="S1" s="77"/>
      <c r="T1" s="8"/>
      <c r="U1" s="8"/>
      <c r="V1" s="8"/>
      <c r="W1" s="8"/>
      <c r="X1" s="8"/>
      <c r="Y1" s="8"/>
      <c r="Z1" s="8"/>
      <c r="AA1" s="8"/>
      <c r="AB1" s="8"/>
    </row>
    <row r="2" spans="1:28" ht="13.8" thickBot="1" x14ac:dyDescent="0.3">
      <c r="A2" s="64"/>
      <c r="B2" s="81" t="s">
        <v>297</v>
      </c>
      <c r="C2" s="31"/>
      <c r="D2" s="31"/>
      <c r="E2" s="32" t="s">
        <v>298</v>
      </c>
      <c r="F2" s="31"/>
      <c r="G2" s="89"/>
      <c r="H2" s="8"/>
      <c r="I2" s="8"/>
      <c r="J2" s="82" t="s">
        <v>299</v>
      </c>
      <c r="K2" s="10"/>
      <c r="L2" s="10"/>
      <c r="M2" s="8"/>
      <c r="N2" s="8"/>
      <c r="O2" s="8"/>
      <c r="P2" s="8"/>
      <c r="Q2" s="8"/>
      <c r="R2" s="10"/>
      <c r="S2" s="77"/>
      <c r="T2" s="8"/>
      <c r="U2" s="8"/>
      <c r="V2" s="8"/>
      <c r="W2" s="8"/>
      <c r="X2" s="8"/>
      <c r="Y2" s="8"/>
      <c r="Z2" s="8"/>
      <c r="AA2" s="8"/>
      <c r="AB2" s="8"/>
    </row>
    <row r="3" spans="1:28" ht="18.75" customHeight="1" x14ac:dyDescent="0.25">
      <c r="A3" s="64"/>
      <c r="B3" s="71" t="s">
        <v>300</v>
      </c>
      <c r="C3" s="72"/>
      <c r="D3" s="10"/>
      <c r="E3" s="10"/>
      <c r="F3" s="10"/>
      <c r="G3" s="90"/>
      <c r="H3" s="22"/>
      <c r="I3" s="22"/>
      <c r="J3" s="22"/>
      <c r="K3" s="22"/>
      <c r="L3" s="22"/>
      <c r="M3" s="223" t="s">
        <v>301</v>
      </c>
      <c r="N3" s="223"/>
      <c r="O3" s="223"/>
      <c r="P3" s="223"/>
      <c r="Q3" s="10"/>
      <c r="R3" s="10"/>
      <c r="S3" s="11"/>
      <c r="T3" s="10"/>
      <c r="U3" s="10"/>
      <c r="V3" s="224" t="s">
        <v>302</v>
      </c>
      <c r="W3" s="225"/>
      <c r="X3" s="225"/>
      <c r="Y3" s="225"/>
      <c r="Z3" s="225"/>
      <c r="AA3" s="226"/>
      <c r="AB3" s="10"/>
    </row>
    <row r="4" spans="1:28" s="99" customFormat="1" ht="39" customHeight="1" x14ac:dyDescent="0.2">
      <c r="A4" s="64"/>
      <c r="B4" s="70" t="s">
        <v>303</v>
      </c>
      <c r="C4" s="69" t="s">
        <v>114</v>
      </c>
      <c r="D4" s="34" t="s">
        <v>304</v>
      </c>
      <c r="E4" s="227" t="s">
        <v>305</v>
      </c>
      <c r="F4" s="213"/>
      <c r="G4" s="212" t="s">
        <v>306</v>
      </c>
      <c r="H4" s="228"/>
      <c r="I4" s="228"/>
      <c r="J4" s="75" t="s">
        <v>307</v>
      </c>
      <c r="K4" s="25" t="s">
        <v>308</v>
      </c>
      <c r="L4" s="25" t="s">
        <v>309</v>
      </c>
      <c r="M4" s="34" t="s">
        <v>310</v>
      </c>
      <c r="N4" s="34" t="s">
        <v>311</v>
      </c>
      <c r="O4" s="34" t="s">
        <v>312</v>
      </c>
      <c r="P4" s="34" t="s">
        <v>313</v>
      </c>
      <c r="Q4" s="34" t="s">
        <v>314</v>
      </c>
      <c r="R4" s="34" t="s">
        <v>55</v>
      </c>
      <c r="S4" s="229" t="s">
        <v>56</v>
      </c>
      <c r="T4" s="229"/>
      <c r="U4" s="23"/>
      <c r="V4" s="34" t="s">
        <v>315</v>
      </c>
      <c r="W4" s="34" t="s">
        <v>316</v>
      </c>
      <c r="X4" s="34" t="s">
        <v>317</v>
      </c>
      <c r="Y4" s="34" t="s">
        <v>318</v>
      </c>
      <c r="Z4" s="34" t="s">
        <v>319</v>
      </c>
      <c r="AA4" s="34" t="s">
        <v>320</v>
      </c>
      <c r="AB4" s="23"/>
    </row>
    <row r="5" spans="1:28" ht="30.6" x14ac:dyDescent="0.2">
      <c r="A5" s="64"/>
      <c r="B5" s="26" t="str">
        <f t="shared" ref="B5:B69" si="0">IF(AND(E5="",K5="",L5=""),"-",IF(ISBLANK(E5),K5&amp;L5,K5&amp;L5&amp;" ["&amp;D5&amp;"] ["&amp;E5&amp;"]"))</f>
        <v xml:space="preserve"> [Group: Đăng ký tài khoản] [Đăng ký tài khoản]</v>
      </c>
      <c r="C5" s="4" t="s">
        <v>119</v>
      </c>
      <c r="D5" s="6" t="s">
        <v>321</v>
      </c>
      <c r="E5" s="6" t="s">
        <v>120</v>
      </c>
      <c r="F5" s="26" t="str">
        <f t="shared" ref="F5:F36" si="1">IF(AND(D5="",E5="",K5="",L5=""),"",IF(COUNTIF(B:B, B5)&gt;1,"👈 Dup. Add label",""))</f>
        <v/>
      </c>
      <c r="G5" s="91"/>
      <c r="H5" s="27" t="str">
        <f>IF(AND(D5="",E5="",K5="",L5=""),"","["&amp;COUNTIF('Manual Test Log'!$B$6:$B$502,'API List'!B5)&amp;"] log")</f>
        <v>[1] log</v>
      </c>
      <c r="I5" s="33" t="str">
        <f t="shared" ref="I5:I38" si="2">IF(AND(D5="",E5="",K5="",L5=""),"",IF(ISNUMBER(SEARCH("[0]",H5)),"👈 Add log",""))</f>
        <v/>
      </c>
      <c r="J5" s="76"/>
      <c r="K5" s="6"/>
      <c r="L5" s="29"/>
      <c r="M5" s="30"/>
      <c r="N5" s="30"/>
      <c r="O5" s="30"/>
      <c r="P5" s="30"/>
      <c r="Q5" s="30"/>
      <c r="R5" s="6"/>
      <c r="S5" s="6"/>
      <c r="T5" s="3" t="str">
        <f t="shared" ref="T5:T185" si="3">HYPERLINK("#'"&amp;S5&amp;"'!A1","View")</f>
        <v>View</v>
      </c>
      <c r="U5" s="10"/>
      <c r="V5" s="9"/>
      <c r="W5" s="9"/>
      <c r="X5" s="9"/>
      <c r="Y5" s="9"/>
      <c r="Z5" s="9"/>
      <c r="AA5" s="9"/>
      <c r="AB5" s="10"/>
    </row>
    <row r="6" spans="1:28" ht="75" customHeight="1" x14ac:dyDescent="0.2">
      <c r="A6" s="64"/>
      <c r="B6" s="26" t="str">
        <f t="shared" si="0"/>
        <v>danhy-backend.hoanmy.com:443 /caresbook2/auth/getPasswordPolicies  [Đăng ký tài khoản bằng sđt] [get password policy]</v>
      </c>
      <c r="C6" s="4" t="s">
        <v>122</v>
      </c>
      <c r="D6" s="6" t="s">
        <v>322</v>
      </c>
      <c r="E6" s="6" t="s">
        <v>323</v>
      </c>
      <c r="F6" s="26" t="str">
        <f t="shared" si="1"/>
        <v/>
      </c>
      <c r="G6" s="91" t="s">
        <v>30</v>
      </c>
      <c r="H6" s="27" t="str">
        <f>IF(AND(D6="",E6="",K6="",L6=""),"","["&amp;COUNTIF('Manual Test Log'!$B$6:$B$502,'API List'!B6)&amp;"] log")</f>
        <v>[0] log</v>
      </c>
      <c r="I6" s="33" t="str">
        <f t="shared" si="2"/>
        <v>👈 Add log</v>
      </c>
      <c r="J6" s="76" t="s">
        <v>324</v>
      </c>
      <c r="K6" s="6" t="s">
        <v>325</v>
      </c>
      <c r="L6" s="29" t="s">
        <v>326</v>
      </c>
      <c r="M6" s="30" t="s">
        <v>327</v>
      </c>
      <c r="N6" s="30" t="s">
        <v>328</v>
      </c>
      <c r="O6" s="30" t="s">
        <v>131</v>
      </c>
      <c r="P6" s="30" t="s">
        <v>329</v>
      </c>
      <c r="Q6" s="30" t="s">
        <v>330</v>
      </c>
      <c r="R6" s="6"/>
      <c r="S6" s="6"/>
      <c r="T6" s="3" t="str">
        <f t="shared" si="3"/>
        <v>View</v>
      </c>
      <c r="U6" s="10"/>
      <c r="V6" s="133" t="s">
        <v>331</v>
      </c>
      <c r="W6" s="115" t="s">
        <v>36</v>
      </c>
      <c r="X6" s="115" t="s">
        <v>36</v>
      </c>
      <c r="Y6" s="115" t="s">
        <v>36</v>
      </c>
      <c r="Z6" s="115" t="s">
        <v>36</v>
      </c>
      <c r="AA6" s="114"/>
      <c r="AB6" s="10"/>
    </row>
    <row r="7" spans="1:28" ht="75" customHeight="1" x14ac:dyDescent="0.2">
      <c r="A7" s="64"/>
      <c r="B7" s="26" t="str">
        <f t="shared" si="0"/>
        <v>danhy-backend.hoanmy.com:443 /caresbook2/auth/register  [Đăng ký tài khoản bằng sđt] [Register]</v>
      </c>
      <c r="C7" s="4" t="s">
        <v>124</v>
      </c>
      <c r="D7" s="6" t="s">
        <v>322</v>
      </c>
      <c r="E7" s="6" t="s">
        <v>332</v>
      </c>
      <c r="F7" s="26" t="str">
        <f t="shared" si="1"/>
        <v/>
      </c>
      <c r="G7" s="91"/>
      <c r="H7" s="27" t="str">
        <f>IF(AND(D7="",E7="",K7="",L7=""),"","["&amp;COUNTIF('Manual Test Log'!$B$6:$B$502,'API List'!B7)&amp;"] log")</f>
        <v>[4] log</v>
      </c>
      <c r="I7" s="33" t="str">
        <f t="shared" si="2"/>
        <v/>
      </c>
      <c r="J7" s="76" t="s">
        <v>333</v>
      </c>
      <c r="K7" s="6" t="s">
        <v>325</v>
      </c>
      <c r="L7" s="29" t="s">
        <v>334</v>
      </c>
      <c r="M7" s="30" t="s">
        <v>335</v>
      </c>
      <c r="N7" s="30" t="s">
        <v>336</v>
      </c>
      <c r="O7" s="30" t="s">
        <v>337</v>
      </c>
      <c r="P7" s="30" t="s">
        <v>338</v>
      </c>
      <c r="Q7" s="30" t="s">
        <v>339</v>
      </c>
      <c r="R7" s="6"/>
      <c r="S7" s="6"/>
      <c r="T7" s="3" t="str">
        <f t="shared" si="3"/>
        <v>View</v>
      </c>
      <c r="U7" s="10"/>
      <c r="V7" s="133" t="s">
        <v>331</v>
      </c>
      <c r="W7" s="133" t="s">
        <v>331</v>
      </c>
      <c r="X7" s="115" t="s">
        <v>36</v>
      </c>
      <c r="Y7" s="115" t="s">
        <v>36</v>
      </c>
      <c r="Z7" s="133" t="s">
        <v>331</v>
      </c>
      <c r="AA7" s="114"/>
      <c r="AB7" s="10"/>
    </row>
    <row r="8" spans="1:28" s="125" customFormat="1" ht="75" customHeight="1" x14ac:dyDescent="0.2">
      <c r="A8" s="116"/>
      <c r="B8" s="117" t="str">
        <f t="shared" si="0"/>
        <v>danhy-backend.hoanmy.com:443 /caresbook2/auth/register  [Đăng ký tài khoản bằng sđt] [Resend OTP (Duplicate #3)]</v>
      </c>
      <c r="C8" s="118" t="s">
        <v>129</v>
      </c>
      <c r="D8" s="118" t="s">
        <v>322</v>
      </c>
      <c r="E8" s="118" t="s">
        <v>340</v>
      </c>
      <c r="F8" s="117" t="str">
        <f t="shared" si="1"/>
        <v/>
      </c>
      <c r="G8" s="119" t="s">
        <v>30</v>
      </c>
      <c r="H8" s="120" t="str">
        <f>IF(AND(D8="",E8="",K8="",L8=""),"","["&amp;COUNTIF('Manual Test Log'!$B$6:$B$502,'API List'!B8)&amp;"] log")</f>
        <v>[0] log</v>
      </c>
      <c r="I8" s="121" t="str">
        <f t="shared" si="2"/>
        <v>👈 Add log</v>
      </c>
      <c r="J8" s="122" t="s">
        <v>333</v>
      </c>
      <c r="K8" s="118" t="s">
        <v>325</v>
      </c>
      <c r="L8" s="123" t="s">
        <v>334</v>
      </c>
      <c r="M8" s="117" t="s">
        <v>341</v>
      </c>
      <c r="N8" s="117" t="s">
        <v>342</v>
      </c>
      <c r="O8" s="117" t="s">
        <v>343</v>
      </c>
      <c r="P8" s="117" t="s">
        <v>338</v>
      </c>
      <c r="Q8" s="117" t="s">
        <v>344</v>
      </c>
      <c r="R8" s="118"/>
      <c r="S8" s="118"/>
      <c r="T8" s="124" t="str">
        <f t="shared" si="3"/>
        <v>View</v>
      </c>
      <c r="V8" s="114"/>
      <c r="W8" s="114"/>
      <c r="X8" s="114"/>
      <c r="Y8" s="114"/>
      <c r="Z8" s="114"/>
      <c r="AA8" s="114"/>
    </row>
    <row r="9" spans="1:28" ht="75" customHeight="1" x14ac:dyDescent="0.2">
      <c r="A9" s="64"/>
      <c r="B9" s="26" t="str">
        <f t="shared" si="0"/>
        <v>danhy-backend.hoanmy.com:443 /caresbook2/auth/active  [Đăng ký tài khoản bằng sđt] [Verify OTP]</v>
      </c>
      <c r="C9" s="4" t="s">
        <v>132</v>
      </c>
      <c r="D9" s="6" t="s">
        <v>322</v>
      </c>
      <c r="E9" s="6" t="s">
        <v>345</v>
      </c>
      <c r="F9" s="26" t="str">
        <f t="shared" si="1"/>
        <v/>
      </c>
      <c r="G9" s="91" t="s">
        <v>30</v>
      </c>
      <c r="H9" s="27" t="str">
        <f>IF(AND(D9="",E9="",K9="",L9=""),"","["&amp;COUNTIF('Manual Test Log'!$B$6:$B$502,'API List'!B9)&amp;"] log")</f>
        <v>[6] log</v>
      </c>
      <c r="I9" s="33" t="str">
        <f t="shared" si="2"/>
        <v/>
      </c>
      <c r="J9" s="76" t="s">
        <v>333</v>
      </c>
      <c r="K9" s="6" t="s">
        <v>325</v>
      </c>
      <c r="L9" s="29" t="s">
        <v>346</v>
      </c>
      <c r="M9" s="30" t="s">
        <v>347</v>
      </c>
      <c r="N9" s="30" t="s">
        <v>348</v>
      </c>
      <c r="O9" s="30" t="s">
        <v>349</v>
      </c>
      <c r="P9" s="30" t="s">
        <v>338</v>
      </c>
      <c r="Q9" s="30" t="s">
        <v>350</v>
      </c>
      <c r="R9" s="6"/>
      <c r="S9" s="6"/>
      <c r="T9" s="3" t="str">
        <f t="shared" si="3"/>
        <v>View</v>
      </c>
      <c r="U9" s="10"/>
      <c r="V9" s="133" t="s">
        <v>331</v>
      </c>
      <c r="W9" s="133" t="s">
        <v>331</v>
      </c>
      <c r="X9" s="133" t="s">
        <v>331</v>
      </c>
      <c r="Y9" s="115" t="s">
        <v>36</v>
      </c>
      <c r="Z9" s="133" t="s">
        <v>331</v>
      </c>
      <c r="AA9" s="114"/>
      <c r="AB9" s="10"/>
    </row>
    <row r="10" spans="1:28" ht="75" customHeight="1" x14ac:dyDescent="0.2">
      <c r="A10" s="64"/>
      <c r="B10" s="26" t="str">
        <f t="shared" si="0"/>
        <v>danhy-backend.hoanmy.com:443 /caresbook2/auth/register  [Đăng ký tài khoản bằng email] [Register]</v>
      </c>
      <c r="C10" s="4" t="s">
        <v>135</v>
      </c>
      <c r="D10" s="6" t="s">
        <v>351</v>
      </c>
      <c r="E10" s="6" t="s">
        <v>332</v>
      </c>
      <c r="F10" s="26" t="str">
        <f t="shared" si="1"/>
        <v/>
      </c>
      <c r="G10" s="91" t="s">
        <v>30</v>
      </c>
      <c r="H10" s="27" t="str">
        <f>IF(AND(D10="",E10="",K10="",L10=""),"","["&amp;COUNTIF('Manual Test Log'!$B$6:$B$502,'API List'!B10)&amp;"] log")</f>
        <v>[4] log</v>
      </c>
      <c r="I10" s="33" t="str">
        <f t="shared" si="2"/>
        <v/>
      </c>
      <c r="J10" s="76" t="s">
        <v>333</v>
      </c>
      <c r="K10" s="6" t="s">
        <v>325</v>
      </c>
      <c r="L10" s="29" t="s">
        <v>334</v>
      </c>
      <c r="M10" s="30" t="s">
        <v>352</v>
      </c>
      <c r="N10" s="30" t="s">
        <v>353</v>
      </c>
      <c r="O10" s="30" t="s">
        <v>354</v>
      </c>
      <c r="P10" s="30" t="s">
        <v>338</v>
      </c>
      <c r="Q10" s="30" t="s">
        <v>339</v>
      </c>
      <c r="R10" s="6"/>
      <c r="S10" s="6"/>
      <c r="T10" s="3" t="str">
        <f t="shared" si="3"/>
        <v>View</v>
      </c>
      <c r="U10" s="10"/>
      <c r="V10" s="133" t="s">
        <v>331</v>
      </c>
      <c r="W10" s="133" t="s">
        <v>331</v>
      </c>
      <c r="X10" s="115" t="s">
        <v>36</v>
      </c>
      <c r="Y10" s="115" t="s">
        <v>36</v>
      </c>
      <c r="Z10" s="133" t="s">
        <v>331</v>
      </c>
      <c r="AA10" s="114"/>
      <c r="AB10" s="10"/>
    </row>
    <row r="11" spans="1:28" s="125" customFormat="1" ht="75" customHeight="1" x14ac:dyDescent="0.2">
      <c r="A11" s="116"/>
      <c r="B11" s="117" t="str">
        <f t="shared" si="0"/>
        <v>danhy-backend.hoanmy.com:443 /caresbook2/auth/register  [Đăng ký tài khoản bằng email] [Resend OTP (Duplicate #6)]</v>
      </c>
      <c r="C11" s="118" t="s">
        <v>137</v>
      </c>
      <c r="D11" s="118" t="s">
        <v>351</v>
      </c>
      <c r="E11" s="118" t="s">
        <v>355</v>
      </c>
      <c r="F11" s="117" t="str">
        <f t="shared" si="1"/>
        <v/>
      </c>
      <c r="G11" s="119" t="s">
        <v>30</v>
      </c>
      <c r="H11" s="120" t="str">
        <f>IF(AND(D11="",E11="",K11="",L11=""),"","["&amp;COUNTIF('Manual Test Log'!$B$6:$B$502,'API List'!B11)&amp;"] log")</f>
        <v>[0] log</v>
      </c>
      <c r="I11" s="121" t="str">
        <f t="shared" si="2"/>
        <v>👈 Add log</v>
      </c>
      <c r="J11" s="122" t="s">
        <v>333</v>
      </c>
      <c r="K11" s="118" t="s">
        <v>325</v>
      </c>
      <c r="L11" s="123" t="s">
        <v>334</v>
      </c>
      <c r="M11" s="117" t="s">
        <v>356</v>
      </c>
      <c r="N11" s="117" t="s">
        <v>357</v>
      </c>
      <c r="O11" s="117" t="s">
        <v>358</v>
      </c>
      <c r="P11" s="117" t="s">
        <v>338</v>
      </c>
      <c r="Q11" s="117" t="s">
        <v>344</v>
      </c>
      <c r="R11" s="118"/>
      <c r="S11" s="118"/>
      <c r="T11" s="124" t="str">
        <f t="shared" si="3"/>
        <v>View</v>
      </c>
      <c r="V11" s="114"/>
      <c r="W11" s="114"/>
      <c r="X11" s="114"/>
      <c r="Y11" s="114"/>
      <c r="Z11" s="114"/>
      <c r="AA11" s="114"/>
    </row>
    <row r="12" spans="1:28" ht="75" customHeight="1" x14ac:dyDescent="0.2">
      <c r="A12" s="64"/>
      <c r="B12" s="26" t="str">
        <f t="shared" si="0"/>
        <v>danhy-backend.hoanmy.com:443 /caresbook2/auth/active  [Đăng ký tài khoản bằng email] [Verify OTP]</v>
      </c>
      <c r="C12" s="4" t="s">
        <v>143</v>
      </c>
      <c r="D12" s="6" t="s">
        <v>351</v>
      </c>
      <c r="E12" s="6" t="s">
        <v>345</v>
      </c>
      <c r="F12" s="26" t="str">
        <f t="shared" si="1"/>
        <v/>
      </c>
      <c r="G12" s="91" t="s">
        <v>30</v>
      </c>
      <c r="H12" s="27" t="str">
        <f>IF(AND(D12="",E12="",K12="",L12=""),"","["&amp;COUNTIF('Manual Test Log'!$B$6:$B$502,'API List'!B12)&amp;"] log")</f>
        <v>[6] log</v>
      </c>
      <c r="I12" s="33" t="str">
        <f t="shared" si="2"/>
        <v/>
      </c>
      <c r="J12" s="76" t="s">
        <v>333</v>
      </c>
      <c r="K12" s="6" t="s">
        <v>325</v>
      </c>
      <c r="L12" s="29" t="s">
        <v>346</v>
      </c>
      <c r="M12" s="30" t="s">
        <v>359</v>
      </c>
      <c r="N12" s="30" t="s">
        <v>360</v>
      </c>
      <c r="O12" s="30" t="s">
        <v>361</v>
      </c>
      <c r="P12" s="30" t="s">
        <v>338</v>
      </c>
      <c r="Q12" s="30" t="s">
        <v>350</v>
      </c>
      <c r="R12" s="6"/>
      <c r="S12" s="6"/>
      <c r="T12" s="3" t="str">
        <f t="shared" si="3"/>
        <v>View</v>
      </c>
      <c r="U12" s="10"/>
      <c r="V12" s="133" t="s">
        <v>331</v>
      </c>
      <c r="W12" s="133" t="s">
        <v>331</v>
      </c>
      <c r="X12" s="133" t="s">
        <v>331</v>
      </c>
      <c r="Y12" s="115" t="s">
        <v>36</v>
      </c>
      <c r="Z12" s="133" t="s">
        <v>331</v>
      </c>
      <c r="AA12" s="114"/>
      <c r="AB12" s="10"/>
    </row>
    <row r="13" spans="1:28" ht="36.9" customHeight="1" x14ac:dyDescent="0.2">
      <c r="A13" s="64"/>
      <c r="B13" s="26" t="str">
        <f t="shared" si="0"/>
        <v xml:space="preserve"> [Group: Đăng nhập] [Đăng nhập]</v>
      </c>
      <c r="C13" s="4" t="s">
        <v>146</v>
      </c>
      <c r="D13" s="6" t="s">
        <v>362</v>
      </c>
      <c r="E13" s="6" t="s">
        <v>125</v>
      </c>
      <c r="F13" s="26" t="str">
        <f t="shared" si="1"/>
        <v/>
      </c>
      <c r="G13" s="91"/>
      <c r="H13" s="27" t="str">
        <f>IF(AND(D13="",E13="",K13="",L13=""),"","["&amp;COUNTIF('Manual Test Log'!$B$6:$B$502,'API List'!B13)&amp;"] log")</f>
        <v>[1] log</v>
      </c>
      <c r="I13" s="33" t="str">
        <f t="shared" si="2"/>
        <v/>
      </c>
      <c r="J13" s="76"/>
      <c r="K13" s="6"/>
      <c r="L13" s="29"/>
      <c r="M13" s="30"/>
      <c r="N13" s="30"/>
      <c r="O13" s="30"/>
      <c r="P13" s="30"/>
      <c r="Q13" s="30"/>
      <c r="R13" s="6"/>
      <c r="S13" s="6"/>
      <c r="T13" s="3" t="str">
        <f t="shared" si="3"/>
        <v>View</v>
      </c>
      <c r="U13" s="10"/>
      <c r="V13" s="9"/>
      <c r="W13" s="9"/>
      <c r="X13" s="9"/>
      <c r="Y13" s="9"/>
      <c r="Z13" s="9"/>
      <c r="AA13" s="9"/>
      <c r="AB13" s="10"/>
    </row>
    <row r="14" spans="1:28" ht="75" customHeight="1" x14ac:dyDescent="0.2">
      <c r="A14" s="64"/>
      <c r="B14" s="26" t="str">
        <f t="shared" si="0"/>
        <v>danhy-backend.hoanmy.com:443 /caresbook2/biometric/getChallenge?prompt=login  [Đăng nhập] [.]</v>
      </c>
      <c r="C14" s="4" t="s">
        <v>149</v>
      </c>
      <c r="D14" s="6" t="s">
        <v>125</v>
      </c>
      <c r="E14" s="6" t="s">
        <v>108</v>
      </c>
      <c r="F14" s="26" t="str">
        <f t="shared" si="1"/>
        <v/>
      </c>
      <c r="G14" s="91" t="s">
        <v>30</v>
      </c>
      <c r="H14" s="27" t="str">
        <f>IF(AND(D14="",E14="",K14="",L14=""),"","["&amp;COUNTIF('Manual Test Log'!$B$6:$B$502,'API List'!B14)&amp;"] log")</f>
        <v>[0] log</v>
      </c>
      <c r="I14" s="33" t="str">
        <f t="shared" si="2"/>
        <v>👈 Add log</v>
      </c>
      <c r="J14" s="76" t="s">
        <v>324</v>
      </c>
      <c r="K14" s="6" t="s">
        <v>325</v>
      </c>
      <c r="L14" s="29" t="s">
        <v>363</v>
      </c>
      <c r="M14" s="30" t="s">
        <v>364</v>
      </c>
      <c r="N14" s="30" t="s">
        <v>365</v>
      </c>
      <c r="O14" s="30" t="s">
        <v>131</v>
      </c>
      <c r="P14" s="30" t="s">
        <v>366</v>
      </c>
      <c r="Q14" s="30" t="s">
        <v>367</v>
      </c>
      <c r="R14" s="6"/>
      <c r="S14" s="6"/>
      <c r="T14" s="3" t="str">
        <f t="shared" si="3"/>
        <v>View</v>
      </c>
      <c r="U14" s="10"/>
      <c r="V14" s="133" t="s">
        <v>331</v>
      </c>
      <c r="W14" s="133" t="s">
        <v>331</v>
      </c>
      <c r="X14" s="115" t="s">
        <v>36</v>
      </c>
      <c r="Y14" s="115" t="s">
        <v>36</v>
      </c>
      <c r="Z14" s="133" t="s">
        <v>331</v>
      </c>
      <c r="AA14" s="114"/>
      <c r="AB14" s="10"/>
    </row>
    <row r="15" spans="1:28" ht="75" customHeight="1" x14ac:dyDescent="0.2">
      <c r="A15" s="64"/>
      <c r="B15" s="26" t="str">
        <f t="shared" si="0"/>
        <v>danhy-backend.hoanmy.com:443 /caresbook2/auth/login  [Đăng nhập] [Login]</v>
      </c>
      <c r="C15" s="4" t="s">
        <v>153</v>
      </c>
      <c r="D15" s="6" t="s">
        <v>125</v>
      </c>
      <c r="E15" s="6" t="s">
        <v>368</v>
      </c>
      <c r="F15" s="26" t="str">
        <f t="shared" si="1"/>
        <v/>
      </c>
      <c r="G15" s="91" t="s">
        <v>30</v>
      </c>
      <c r="H15" s="27" t="str">
        <f>IF(AND(D15="",E15="",K15="",L15=""),"","["&amp;COUNTIF('Manual Test Log'!$B$6:$B$502,'API List'!B15)&amp;"] log")</f>
        <v>[6] log</v>
      </c>
      <c r="I15" s="33" t="str">
        <f t="shared" si="2"/>
        <v/>
      </c>
      <c r="J15" s="76" t="s">
        <v>333</v>
      </c>
      <c r="K15" s="6" t="s">
        <v>325</v>
      </c>
      <c r="L15" s="29" t="s">
        <v>369</v>
      </c>
      <c r="M15" s="30" t="s">
        <v>1571</v>
      </c>
      <c r="N15" s="30" t="s">
        <v>370</v>
      </c>
      <c r="O15" s="30" t="s">
        <v>371</v>
      </c>
      <c r="P15" s="30" t="s">
        <v>372</v>
      </c>
      <c r="Q15" s="30" t="s">
        <v>373</v>
      </c>
      <c r="R15" s="6"/>
      <c r="S15" s="6"/>
      <c r="T15" s="3" t="str">
        <f t="shared" si="3"/>
        <v>View</v>
      </c>
      <c r="U15" s="10"/>
      <c r="V15" s="133" t="s">
        <v>331</v>
      </c>
      <c r="W15" s="133" t="s">
        <v>331</v>
      </c>
      <c r="X15" s="115" t="s">
        <v>36</v>
      </c>
      <c r="Y15" s="115" t="s">
        <v>36</v>
      </c>
      <c r="Z15" s="133" t="s">
        <v>331</v>
      </c>
      <c r="AA15" s="114"/>
      <c r="AB15" s="10"/>
    </row>
    <row r="16" spans="1:28" ht="75" customHeight="1" x14ac:dyDescent="0.2">
      <c r="A16" s="64"/>
      <c r="B16" s="26" t="str">
        <f t="shared" si="0"/>
        <v>danhy-backend.hoanmy.com:443 /caresbook2/fcm/token  [Đăng nhập] [sent fcm token]</v>
      </c>
      <c r="C16" s="4" t="s">
        <v>155</v>
      </c>
      <c r="D16" s="6" t="s">
        <v>125</v>
      </c>
      <c r="E16" s="6" t="s">
        <v>374</v>
      </c>
      <c r="F16" s="26" t="str">
        <f t="shared" si="1"/>
        <v/>
      </c>
      <c r="G16" s="91" t="s">
        <v>30</v>
      </c>
      <c r="H16" s="27" t="str">
        <f>IF(AND(D16="",E16="",K16="",L16=""),"","["&amp;COUNTIF('Manual Test Log'!$B$6:$B$502,'API List'!B16)&amp;"] log")</f>
        <v>[3] log</v>
      </c>
      <c r="I16" s="33" t="str">
        <f t="shared" si="2"/>
        <v/>
      </c>
      <c r="J16" s="76" t="s">
        <v>333</v>
      </c>
      <c r="K16" s="6" t="s">
        <v>325</v>
      </c>
      <c r="L16" s="29" t="s">
        <v>375</v>
      </c>
      <c r="M16" s="30" t="s">
        <v>1567</v>
      </c>
      <c r="N16" s="30" t="s">
        <v>376</v>
      </c>
      <c r="O16" s="30" t="s">
        <v>377</v>
      </c>
      <c r="P16" s="30" t="s">
        <v>378</v>
      </c>
      <c r="Q16" s="30" t="s">
        <v>379</v>
      </c>
      <c r="R16" s="6"/>
      <c r="S16" s="6"/>
      <c r="T16" s="3" t="str">
        <f t="shared" si="3"/>
        <v>View</v>
      </c>
      <c r="U16" s="10"/>
      <c r="V16" s="133" t="s">
        <v>380</v>
      </c>
      <c r="W16" s="133" t="s">
        <v>380</v>
      </c>
      <c r="X16" s="148" t="s">
        <v>381</v>
      </c>
      <c r="Y16" s="133" t="s">
        <v>380</v>
      </c>
      <c r="Z16" s="133" t="s">
        <v>380</v>
      </c>
      <c r="AA16" s="114"/>
      <c r="AB16" s="10"/>
    </row>
    <row r="17" spans="1:28" ht="30.6" x14ac:dyDescent="0.2">
      <c r="A17" s="64"/>
      <c r="B17" s="26" t="str">
        <f t="shared" si="0"/>
        <v xml:space="preserve"> [Group: Cập nhập hồ sơ] [Cập nhập hồ sơ]</v>
      </c>
      <c r="C17" s="4" t="s">
        <v>157</v>
      </c>
      <c r="D17" s="6" t="s">
        <v>382</v>
      </c>
      <c r="E17" s="6" t="s">
        <v>133</v>
      </c>
      <c r="F17" s="26" t="str">
        <f t="shared" si="1"/>
        <v/>
      </c>
      <c r="G17" s="91"/>
      <c r="H17" s="27" t="str">
        <f>IF(AND(D17="",E17="",K17="",L17=""),"","["&amp;COUNTIF('Manual Test Log'!$B$6:$B$502,'API List'!B17)&amp;"] log")</f>
        <v>[0] log</v>
      </c>
      <c r="I17" s="33" t="str">
        <f t="shared" si="2"/>
        <v>👈 Add log</v>
      </c>
      <c r="J17" s="76"/>
      <c r="K17" s="6"/>
      <c r="L17" s="29"/>
      <c r="M17" s="30"/>
      <c r="N17" s="30"/>
      <c r="O17" s="30"/>
      <c r="P17" s="30"/>
      <c r="Q17" s="30"/>
      <c r="R17" s="6"/>
      <c r="S17" s="6"/>
      <c r="T17" s="3" t="str">
        <f t="shared" si="3"/>
        <v>View</v>
      </c>
      <c r="U17" s="10"/>
      <c r="V17" s="9"/>
      <c r="W17" s="9"/>
      <c r="X17" s="9"/>
      <c r="Y17" s="9"/>
      <c r="Z17" s="9"/>
      <c r="AA17" s="9"/>
      <c r="AB17" s="10"/>
    </row>
    <row r="18" spans="1:28" ht="75" customHeight="1" x14ac:dyDescent="0.2">
      <c r="A18" s="64"/>
      <c r="B18" s="26" t="str">
        <f t="shared" si="0"/>
        <v>danhy-backend.hoanmy.com:443 /caresbook2/user/relative/list?ownerId=689419cbbcb0004c754804ea  [Hồ sơ -&gt; Thông tin tài khoản] [relative list]</v>
      </c>
      <c r="C18" s="4" t="s">
        <v>159</v>
      </c>
      <c r="D18" s="6" t="s">
        <v>383</v>
      </c>
      <c r="E18" s="6" t="s">
        <v>384</v>
      </c>
      <c r="F18" s="26" t="str">
        <f t="shared" si="1"/>
        <v/>
      </c>
      <c r="G18" s="91" t="s">
        <v>30</v>
      </c>
      <c r="H18" s="27" t="str">
        <f>IF(AND(D18="",E18="",K18="",L18=""),"","["&amp;COUNTIF('Manual Test Log'!$B$6:$B$502,'API List'!B18)&amp;"] log")</f>
        <v>[4] log</v>
      </c>
      <c r="I18" s="33" t="str">
        <f t="shared" si="2"/>
        <v/>
      </c>
      <c r="J18" s="76" t="s">
        <v>324</v>
      </c>
      <c r="K18" s="6" t="s">
        <v>325</v>
      </c>
      <c r="L18" s="29" t="s">
        <v>385</v>
      </c>
      <c r="M18" s="30" t="s">
        <v>386</v>
      </c>
      <c r="N18" s="30" t="s">
        <v>387</v>
      </c>
      <c r="O18" s="30" t="s">
        <v>131</v>
      </c>
      <c r="P18" s="30" t="s">
        <v>388</v>
      </c>
      <c r="Q18" s="30" t="s">
        <v>389</v>
      </c>
      <c r="R18" s="6"/>
      <c r="S18" s="6"/>
      <c r="T18" s="3" t="str">
        <f t="shared" si="3"/>
        <v>View</v>
      </c>
      <c r="U18" s="10"/>
      <c r="V18" s="133" t="s">
        <v>331</v>
      </c>
      <c r="W18" s="133" t="s">
        <v>331</v>
      </c>
      <c r="X18" s="133" t="s">
        <v>331</v>
      </c>
      <c r="Y18" s="133" t="s">
        <v>331</v>
      </c>
      <c r="Z18" s="133" t="s">
        <v>331</v>
      </c>
      <c r="AA18" s="114"/>
      <c r="AB18" s="10"/>
    </row>
    <row r="19" spans="1:28" ht="75" customHeight="1" x14ac:dyDescent="0.2">
      <c r="A19" s="64"/>
      <c r="B19" s="26" t="str">
        <f t="shared" si="0"/>
        <v>danhy-backend.hoanmy.com:443 /caresbook2/user/relativeType  [Hồ sơ -&gt; Thông tin tài khoản] [relative type]</v>
      </c>
      <c r="C19" s="4" t="s">
        <v>161</v>
      </c>
      <c r="D19" s="6" t="s">
        <v>383</v>
      </c>
      <c r="E19" s="6" t="s">
        <v>390</v>
      </c>
      <c r="F19" s="26" t="str">
        <f t="shared" si="1"/>
        <v/>
      </c>
      <c r="G19" s="91" t="s">
        <v>30</v>
      </c>
      <c r="H19" s="27" t="str">
        <f>IF(AND(D19="",E19="",K19="",L19=""),"","["&amp;COUNTIF('Manual Test Log'!$B$6:$B$502,'API List'!B19)&amp;"] log")</f>
        <v>[2] log</v>
      </c>
      <c r="I19" s="33" t="str">
        <f t="shared" si="2"/>
        <v/>
      </c>
      <c r="J19" s="76" t="s">
        <v>324</v>
      </c>
      <c r="K19" s="6" t="s">
        <v>325</v>
      </c>
      <c r="L19" s="29" t="s">
        <v>391</v>
      </c>
      <c r="M19" s="30" t="s">
        <v>392</v>
      </c>
      <c r="N19" s="30" t="s">
        <v>393</v>
      </c>
      <c r="O19" s="30" t="s">
        <v>131</v>
      </c>
      <c r="P19" s="30" t="s">
        <v>394</v>
      </c>
      <c r="Q19" s="30" t="s">
        <v>395</v>
      </c>
      <c r="R19" s="6"/>
      <c r="S19" s="6"/>
      <c r="T19" s="3" t="str">
        <f t="shared" si="3"/>
        <v>View</v>
      </c>
      <c r="U19" s="10"/>
      <c r="V19" s="133" t="s">
        <v>331</v>
      </c>
      <c r="W19" s="133" t="s">
        <v>331</v>
      </c>
      <c r="X19" s="114"/>
      <c r="Y19" s="133" t="s">
        <v>331</v>
      </c>
      <c r="Z19" s="133" t="s">
        <v>331</v>
      </c>
      <c r="AA19" s="114"/>
      <c r="AB19" s="10"/>
    </row>
    <row r="20" spans="1:28" ht="75" customHeight="1" x14ac:dyDescent="0.2">
      <c r="A20" s="64"/>
      <c r="B20" s="26" t="str">
        <f t="shared" si="0"/>
        <v>danhy-backend.hoanmy.com:443 /caresbook2/user/info?ownerId=689419cbbcb0004c754804ea&amp;userId=689419cbbcb0004c754804eb  [Hồ sơ -&gt; Thông tin tài khoản] [user info]</v>
      </c>
      <c r="C20" s="4" t="s">
        <v>163</v>
      </c>
      <c r="D20" s="6" t="s">
        <v>383</v>
      </c>
      <c r="E20" s="6" t="s">
        <v>396</v>
      </c>
      <c r="F20" s="26" t="str">
        <f t="shared" si="1"/>
        <v/>
      </c>
      <c r="G20" s="91" t="s">
        <v>30</v>
      </c>
      <c r="H20" s="27" t="str">
        <f>IF(AND(D20="",E20="",K20="",L20=""),"","["&amp;COUNTIF('Manual Test Log'!$B$6:$B$502,'API List'!B20)&amp;"] log")</f>
        <v>[4] log</v>
      </c>
      <c r="I20" s="33" t="str">
        <f t="shared" si="2"/>
        <v/>
      </c>
      <c r="J20" s="76" t="s">
        <v>324</v>
      </c>
      <c r="K20" s="6" t="s">
        <v>325</v>
      </c>
      <c r="L20" s="29" t="s">
        <v>397</v>
      </c>
      <c r="M20" s="30" t="s">
        <v>398</v>
      </c>
      <c r="N20" s="30" t="s">
        <v>399</v>
      </c>
      <c r="O20" s="30" t="s">
        <v>131</v>
      </c>
      <c r="P20" s="30" t="s">
        <v>400</v>
      </c>
      <c r="Q20" s="30" t="s">
        <v>401</v>
      </c>
      <c r="R20" s="6"/>
      <c r="S20" s="6"/>
      <c r="T20" s="3" t="str">
        <f t="shared" si="3"/>
        <v>View</v>
      </c>
      <c r="U20" s="10"/>
      <c r="V20" s="133" t="s">
        <v>331</v>
      </c>
      <c r="W20" s="133" t="s">
        <v>331</v>
      </c>
      <c r="X20" s="133" t="s">
        <v>331</v>
      </c>
      <c r="Y20" s="133" t="s">
        <v>331</v>
      </c>
      <c r="Z20" s="133" t="s">
        <v>331</v>
      </c>
      <c r="AA20" s="114"/>
      <c r="AB20" s="10"/>
    </row>
    <row r="21" spans="1:28" ht="75" customHeight="1" x14ac:dyDescent="0.2">
      <c r="A21" s="64"/>
      <c r="B21" s="26" t="str">
        <f t="shared" si="0"/>
        <v>danhy-backend.hoanmy.com:443 /caresbook2/cskcb/tinh/list  [Cập nhập hồ sơ] [list provinces]</v>
      </c>
      <c r="C21" s="4" t="s">
        <v>165</v>
      </c>
      <c r="D21" s="6" t="s">
        <v>133</v>
      </c>
      <c r="E21" s="6" t="s">
        <v>402</v>
      </c>
      <c r="F21" s="26" t="str">
        <f t="shared" si="1"/>
        <v/>
      </c>
      <c r="G21" s="91" t="s">
        <v>30</v>
      </c>
      <c r="H21" s="27" t="str">
        <f>IF(AND(D21="",E21="",K21="",L21=""),"","["&amp;COUNTIF('Manual Test Log'!$B$6:$B$502,'API List'!B21)&amp;"] log")</f>
        <v>[0] log</v>
      </c>
      <c r="I21" s="33" t="str">
        <f t="shared" si="2"/>
        <v>👈 Add log</v>
      </c>
      <c r="J21" s="76" t="s">
        <v>324</v>
      </c>
      <c r="K21" s="6" t="s">
        <v>325</v>
      </c>
      <c r="L21" s="29" t="s">
        <v>403</v>
      </c>
      <c r="M21" s="30" t="s">
        <v>404</v>
      </c>
      <c r="N21" s="30" t="s">
        <v>405</v>
      </c>
      <c r="O21" s="30" t="s">
        <v>131</v>
      </c>
      <c r="P21" s="30" t="s">
        <v>406</v>
      </c>
      <c r="Q21" s="30" t="s">
        <v>407</v>
      </c>
      <c r="R21" s="6"/>
      <c r="S21" s="6"/>
      <c r="T21" s="3" t="str">
        <f t="shared" si="3"/>
        <v>View</v>
      </c>
      <c r="U21" s="10"/>
      <c r="V21" s="133" t="s">
        <v>331</v>
      </c>
      <c r="W21" s="133" t="s">
        <v>331</v>
      </c>
      <c r="X21" s="114"/>
      <c r="Y21" s="114"/>
      <c r="Z21" s="133" t="s">
        <v>331</v>
      </c>
      <c r="AA21" s="114"/>
      <c r="AB21" s="10"/>
    </row>
    <row r="22" spans="1:28" s="143" customFormat="1" ht="75" customHeight="1" x14ac:dyDescent="0.2">
      <c r="A22" s="134"/>
      <c r="B22" s="135" t="str">
        <f t="shared" si="0"/>
        <v>danhy-backend.hoanmy.com:443 /caresbook2/cskcb/quanhuyen/list?id=87  [Cập nhập hồ sơ] [list districts]</v>
      </c>
      <c r="C22" s="136" t="s">
        <v>167</v>
      </c>
      <c r="D22" s="136" t="s">
        <v>133</v>
      </c>
      <c r="E22" s="136" t="s">
        <v>408</v>
      </c>
      <c r="F22" s="135" t="str">
        <f t="shared" si="1"/>
        <v/>
      </c>
      <c r="G22" s="137"/>
      <c r="H22" s="138" t="str">
        <f>IF(AND(D22="",E22="",K22="",L22=""),"","["&amp;COUNTIF('Manual Test Log'!$B$6:$B$502,'API List'!B22)&amp;"] log")</f>
        <v>[0] log</v>
      </c>
      <c r="I22" s="139" t="str">
        <f t="shared" si="2"/>
        <v>👈 Add log</v>
      </c>
      <c r="J22" s="140" t="s">
        <v>324</v>
      </c>
      <c r="K22" s="136" t="s">
        <v>325</v>
      </c>
      <c r="L22" s="141" t="s">
        <v>409</v>
      </c>
      <c r="M22" s="135" t="s">
        <v>410</v>
      </c>
      <c r="N22" s="135" t="s">
        <v>411</v>
      </c>
      <c r="O22" s="135" t="s">
        <v>131</v>
      </c>
      <c r="P22" s="135" t="s">
        <v>412</v>
      </c>
      <c r="Q22" s="135" t="s">
        <v>413</v>
      </c>
      <c r="R22" s="136"/>
      <c r="S22" s="136"/>
      <c r="T22" s="142" t="str">
        <f t="shared" si="3"/>
        <v>View</v>
      </c>
      <c r="V22" s="144"/>
      <c r="W22" s="144"/>
      <c r="X22" s="144"/>
      <c r="Y22" s="144"/>
      <c r="Z22" s="144"/>
      <c r="AA22" s="144"/>
    </row>
    <row r="23" spans="1:28" ht="75" customHeight="1" x14ac:dyDescent="0.2">
      <c r="A23" s="64"/>
      <c r="B23" s="26" t="str">
        <f t="shared" si="0"/>
        <v>danhy-backend.hoanmy.com:443 /caresbook2/cskcb/phuongxa/list?id=866  [Cập nhập hồ sơ] [list communes]</v>
      </c>
      <c r="C23" s="4" t="s">
        <v>170</v>
      </c>
      <c r="D23" s="6" t="s">
        <v>133</v>
      </c>
      <c r="E23" s="6" t="s">
        <v>414</v>
      </c>
      <c r="F23" s="26" t="str">
        <f t="shared" si="1"/>
        <v/>
      </c>
      <c r="G23" s="91" t="s">
        <v>30</v>
      </c>
      <c r="H23" s="27" t="str">
        <f>IF(AND(D23="",E23="",K23="",L23=""),"","["&amp;COUNTIF('Manual Test Log'!$B$6:$B$502,'API List'!B23)&amp;"] log")</f>
        <v>[1] log</v>
      </c>
      <c r="I23" s="33" t="str">
        <f t="shared" si="2"/>
        <v/>
      </c>
      <c r="J23" s="76" t="s">
        <v>324</v>
      </c>
      <c r="K23" s="6" t="s">
        <v>325</v>
      </c>
      <c r="L23" s="29" t="s">
        <v>415</v>
      </c>
      <c r="M23" s="30" t="s">
        <v>416</v>
      </c>
      <c r="N23" s="30" t="s">
        <v>417</v>
      </c>
      <c r="O23" s="30" t="s">
        <v>131</v>
      </c>
      <c r="P23" s="30" t="s">
        <v>418</v>
      </c>
      <c r="Q23" s="30" t="s">
        <v>419</v>
      </c>
      <c r="R23" s="6"/>
      <c r="S23" s="6"/>
      <c r="T23" s="3" t="str">
        <f t="shared" si="3"/>
        <v>View</v>
      </c>
      <c r="U23" s="10"/>
      <c r="V23" s="133" t="s">
        <v>331</v>
      </c>
      <c r="W23" s="133" t="s">
        <v>331</v>
      </c>
      <c r="X23" s="114"/>
      <c r="Y23" s="114"/>
      <c r="Z23" s="133" t="s">
        <v>331</v>
      </c>
      <c r="AA23" s="114"/>
      <c r="AB23" s="10"/>
    </row>
    <row r="24" spans="1:28" ht="75" customHeight="1" x14ac:dyDescent="0.2">
      <c r="A24" s="64"/>
      <c r="B24" s="26" t="str">
        <f t="shared" si="0"/>
        <v>danhy-backend.hoanmy.com:443 /caresbook2/user/update?ownerId=689419cbbcb0004c754804ea&amp;userId=689419cbbcb0004c754804eb  [Cập nhập hồ sơ] [update profile]</v>
      </c>
      <c r="C24" s="4" t="s">
        <v>172</v>
      </c>
      <c r="D24" s="6" t="s">
        <v>133</v>
      </c>
      <c r="E24" s="6" t="s">
        <v>420</v>
      </c>
      <c r="F24" s="26" t="str">
        <f t="shared" si="1"/>
        <v/>
      </c>
      <c r="G24" s="91" t="s">
        <v>30</v>
      </c>
      <c r="H24" s="27" t="str">
        <f>IF(AND(D24="",E24="",K24="",L24=""),"","["&amp;COUNTIF('Manual Test Log'!$B$6:$B$502,'API List'!B24)&amp;"] log")</f>
        <v>[2] log</v>
      </c>
      <c r="I24" s="33" t="str">
        <f t="shared" si="2"/>
        <v/>
      </c>
      <c r="J24" s="76" t="s">
        <v>333</v>
      </c>
      <c r="K24" s="6" t="s">
        <v>325</v>
      </c>
      <c r="L24" s="29" t="s">
        <v>421</v>
      </c>
      <c r="M24" s="30" t="s">
        <v>422</v>
      </c>
      <c r="N24" s="30" t="s">
        <v>423</v>
      </c>
      <c r="O24" s="30" t="s">
        <v>424</v>
      </c>
      <c r="P24" s="30" t="s">
        <v>425</v>
      </c>
      <c r="Q24" s="30" t="s">
        <v>426</v>
      </c>
      <c r="R24" s="6" t="s">
        <v>131</v>
      </c>
      <c r="S24" s="6"/>
      <c r="T24" s="3" t="str">
        <f t="shared" si="3"/>
        <v>View</v>
      </c>
      <c r="U24" s="10"/>
      <c r="V24" s="133" t="s">
        <v>331</v>
      </c>
      <c r="W24" s="133" t="s">
        <v>331</v>
      </c>
      <c r="X24" s="133" t="s">
        <v>331</v>
      </c>
      <c r="Y24" s="133" t="s">
        <v>331</v>
      </c>
      <c r="Z24" s="114"/>
      <c r="AA24" s="114"/>
      <c r="AB24" s="10"/>
    </row>
    <row r="25" spans="1:28" ht="75" customHeight="1" x14ac:dyDescent="0.2">
      <c r="A25" s="64"/>
      <c r="B25" s="26" t="str">
        <f t="shared" si="0"/>
        <v>danhy-backend.hoanmy.com:443/caresbook2/user/checkUsernameExist [Cập nhập hồ sơ] [Check username]</v>
      </c>
      <c r="C25" s="4" t="s">
        <v>174</v>
      </c>
      <c r="D25" s="6" t="s">
        <v>133</v>
      </c>
      <c r="E25" s="6" t="s">
        <v>427</v>
      </c>
      <c r="F25" s="26" t="str">
        <f t="shared" si="1"/>
        <v/>
      </c>
      <c r="G25" s="91" t="s">
        <v>30</v>
      </c>
      <c r="H25" s="27" t="str">
        <f>IF(AND(D25="",E25="",K25="",L25=""),"","["&amp;COUNTIF('Manual Test Log'!$B$6:$B$502,'API List'!B25)&amp;"] log")</f>
        <v>[2] log</v>
      </c>
      <c r="I25" s="33" t="str">
        <f t="shared" si="2"/>
        <v/>
      </c>
      <c r="J25" s="76" t="s">
        <v>428</v>
      </c>
      <c r="K25" s="6" t="s">
        <v>429</v>
      </c>
      <c r="L25" s="29" t="s">
        <v>430</v>
      </c>
      <c r="M25" s="30" t="s">
        <v>431</v>
      </c>
      <c r="N25" s="30" t="s">
        <v>432</v>
      </c>
      <c r="O25" s="30"/>
      <c r="P25" s="30" t="b">
        <v>1</v>
      </c>
      <c r="Q25" s="30" t="s">
        <v>433</v>
      </c>
      <c r="R25" s="6"/>
      <c r="S25" s="6"/>
      <c r="T25" s="3" t="str">
        <f t="shared" si="3"/>
        <v>View</v>
      </c>
      <c r="U25" s="10"/>
      <c r="V25" s="133" t="s">
        <v>331</v>
      </c>
      <c r="W25" s="133" t="s">
        <v>331</v>
      </c>
      <c r="X25" s="114"/>
      <c r="Y25" s="133" t="s">
        <v>331</v>
      </c>
      <c r="Z25" s="114"/>
      <c r="AA25" s="114"/>
      <c r="AB25" s="10"/>
    </row>
    <row r="26" spans="1:28" ht="75" customHeight="1" x14ac:dyDescent="0.2">
      <c r="A26" s="64"/>
      <c r="B26" s="26" t="str">
        <f t="shared" si="0"/>
        <v>danhy-backend.hoanmy.com:443/caresbook2/auth/sendChangeUsernameOTP [Cập nhập hồ sơ] [Send OTP (Change username)]</v>
      </c>
      <c r="C26" s="4" t="s">
        <v>176</v>
      </c>
      <c r="D26" s="6" t="s">
        <v>133</v>
      </c>
      <c r="E26" s="6" t="s">
        <v>434</v>
      </c>
      <c r="F26" s="26" t="str">
        <f t="shared" si="1"/>
        <v/>
      </c>
      <c r="G26" s="91" t="s">
        <v>30</v>
      </c>
      <c r="H26" s="27" t="str">
        <f>IF(AND(D26="",E26="",K26="",L26=""),"","["&amp;COUNTIF('Manual Test Log'!$B$6:$B$502,'API List'!B26)&amp;"] log")</f>
        <v>[3] log</v>
      </c>
      <c r="I26" s="33" t="str">
        <f t="shared" si="2"/>
        <v/>
      </c>
      <c r="J26" s="76" t="s">
        <v>435</v>
      </c>
      <c r="K26" s="6" t="s">
        <v>429</v>
      </c>
      <c r="L26" s="29" t="s">
        <v>436</v>
      </c>
      <c r="M26" s="30" t="s">
        <v>437</v>
      </c>
      <c r="N26" s="30" t="s">
        <v>438</v>
      </c>
      <c r="O26" s="30" t="s">
        <v>439</v>
      </c>
      <c r="P26" s="30" t="b">
        <v>1</v>
      </c>
      <c r="Q26" s="30" t="s">
        <v>440</v>
      </c>
      <c r="R26" s="6"/>
      <c r="S26" s="6"/>
      <c r="T26" s="3" t="str">
        <f t="shared" si="3"/>
        <v>View</v>
      </c>
      <c r="U26" s="10"/>
      <c r="V26" s="133" t="s">
        <v>331</v>
      </c>
      <c r="W26" s="9"/>
      <c r="X26" s="9"/>
      <c r="Y26" s="9"/>
      <c r="Z26" s="9"/>
      <c r="AA26" s="9"/>
      <c r="AB26" s="10"/>
    </row>
    <row r="27" spans="1:28" ht="75" customHeight="1" x14ac:dyDescent="0.2">
      <c r="A27" s="64"/>
      <c r="B27" s="26" t="str">
        <f>IF(AND(E27="",K27="",L27=""),"-",IF(ISBLANK(E27),K27&amp;L27,K27&amp;L27&amp;" ["&amp;D27&amp;"] ["&amp;E27&amp;"]"))</f>
        <v>danhy-backend.hoanmy.com:443/caresbook2/auth/verifyChangeUsernameOTP [Cập nhập hồ sơ] [Verify Change Username]</v>
      </c>
      <c r="C27" s="4" t="s">
        <v>186</v>
      </c>
      <c r="D27" s="6" t="s">
        <v>133</v>
      </c>
      <c r="E27" s="6" t="s">
        <v>441</v>
      </c>
      <c r="F27" s="26" t="str">
        <f t="shared" si="1"/>
        <v/>
      </c>
      <c r="G27" s="91" t="s">
        <v>30</v>
      </c>
      <c r="H27" s="27" t="str">
        <f>IF(AND(D27="",E27="",K27="",L27=""),"","["&amp;COUNTIF('Manual Test Log'!$B$6:$B$502,'API List'!B27)&amp;"] log")</f>
        <v>[4] log</v>
      </c>
      <c r="I27" s="33" t="str">
        <f>IF(AND(D27="",E27="",K27="",L27=""),"",IF(ISNUMBER(SEARCH("[0]",H27)),"👈 Add log",""))</f>
        <v/>
      </c>
      <c r="J27" s="76" t="s">
        <v>435</v>
      </c>
      <c r="K27" s="6" t="s">
        <v>429</v>
      </c>
      <c r="L27" s="29" t="s">
        <v>442</v>
      </c>
      <c r="M27" s="30" t="s">
        <v>443</v>
      </c>
      <c r="N27" s="30" t="s">
        <v>444</v>
      </c>
      <c r="O27" s="30" t="s">
        <v>445</v>
      </c>
      <c r="P27" s="30" t="s">
        <v>446</v>
      </c>
      <c r="Q27" s="30" t="s">
        <v>440</v>
      </c>
      <c r="R27" s="6"/>
      <c r="S27" s="6"/>
      <c r="T27" s="3" t="str">
        <f>HYPERLINK("#'"&amp;S27&amp;"'!A1","View")</f>
        <v>View</v>
      </c>
      <c r="U27" s="10"/>
      <c r="V27" s="133" t="s">
        <v>331</v>
      </c>
      <c r="W27" s="9"/>
      <c r="X27" s="9"/>
      <c r="Y27" s="9"/>
      <c r="Z27" s="9"/>
      <c r="AA27" s="9"/>
      <c r="AB27" s="10"/>
    </row>
    <row r="28" spans="1:28" ht="75" customHeight="1" x14ac:dyDescent="0.2">
      <c r="A28" s="64"/>
      <c r="B28" s="26" t="str">
        <f t="shared" si="0"/>
        <v xml:space="preserve"> [Group: Quên mật khẩu] [Quên mật khẩu]</v>
      </c>
      <c r="C28" s="4" t="s">
        <v>179</v>
      </c>
      <c r="D28" s="6" t="s">
        <v>447</v>
      </c>
      <c r="E28" s="6" t="s">
        <v>173</v>
      </c>
      <c r="F28" s="26" t="str">
        <f t="shared" si="1"/>
        <v/>
      </c>
      <c r="G28" s="91"/>
      <c r="H28" s="27" t="str">
        <f>IF(AND(D28="",E28="",K28="",L28=""),"","["&amp;COUNTIF('Manual Test Log'!$B$6:$B$502,'API List'!B28)&amp;"] log")</f>
        <v>[1] log</v>
      </c>
      <c r="I28" s="33" t="str">
        <f t="shared" si="2"/>
        <v/>
      </c>
      <c r="J28" s="76"/>
      <c r="K28" s="6"/>
      <c r="L28" s="29"/>
      <c r="M28" s="30"/>
      <c r="N28" s="30"/>
      <c r="O28" s="30"/>
      <c r="P28" s="30"/>
      <c r="Q28" s="30"/>
      <c r="R28" s="6"/>
      <c r="S28" s="6"/>
      <c r="T28" s="3" t="str">
        <f t="shared" si="3"/>
        <v>View</v>
      </c>
      <c r="U28" s="10"/>
      <c r="V28" s="9"/>
      <c r="W28" s="9"/>
      <c r="X28" s="9"/>
      <c r="Y28" s="9"/>
      <c r="Z28" s="9"/>
      <c r="AA28" s="9"/>
      <c r="AB28" s="10"/>
    </row>
    <row r="29" spans="1:28" ht="75" customHeight="1" x14ac:dyDescent="0.2">
      <c r="A29" s="64"/>
      <c r="B29" s="26" t="str">
        <f t="shared" si="0"/>
        <v>danhy-backend.hoanmy.com:443 /caresbook2/auth/sendOTP  [Quên mật khẩu] [send / resend OTP]</v>
      </c>
      <c r="C29" s="4" t="s">
        <v>181</v>
      </c>
      <c r="D29" s="6" t="s">
        <v>173</v>
      </c>
      <c r="E29" s="6" t="s">
        <v>448</v>
      </c>
      <c r="F29" s="26" t="str">
        <f t="shared" si="1"/>
        <v/>
      </c>
      <c r="G29" s="91" t="s">
        <v>30</v>
      </c>
      <c r="H29" s="27" t="str">
        <f>IF(AND(D29="",E29="",K29="",L29=""),"","["&amp;COUNTIF('Manual Test Log'!$B$6:$B$502,'API List'!B29)&amp;"] log")</f>
        <v>[4] log</v>
      </c>
      <c r="I29" s="33" t="str">
        <f t="shared" si="2"/>
        <v/>
      </c>
      <c r="J29" s="76" t="s">
        <v>333</v>
      </c>
      <c r="K29" s="6" t="s">
        <v>325</v>
      </c>
      <c r="L29" s="29" t="s">
        <v>449</v>
      </c>
      <c r="M29" s="30" t="s">
        <v>450</v>
      </c>
      <c r="N29" s="30" t="s">
        <v>451</v>
      </c>
      <c r="O29" s="30" t="s">
        <v>452</v>
      </c>
      <c r="P29" s="30" t="s">
        <v>338</v>
      </c>
      <c r="Q29" s="30" t="s">
        <v>453</v>
      </c>
      <c r="R29" s="6"/>
      <c r="S29" s="6"/>
      <c r="T29" s="3" t="str">
        <f t="shared" si="3"/>
        <v>View</v>
      </c>
      <c r="U29" s="10"/>
      <c r="V29" s="133" t="s">
        <v>331</v>
      </c>
      <c r="W29" s="133" t="s">
        <v>331</v>
      </c>
      <c r="X29" s="115" t="s">
        <v>36</v>
      </c>
      <c r="Y29" s="115" t="s">
        <v>36</v>
      </c>
      <c r="Z29" s="133" t="s">
        <v>331</v>
      </c>
      <c r="AA29" s="9"/>
      <c r="AB29" s="10"/>
    </row>
    <row r="30" spans="1:28" ht="75" customHeight="1" x14ac:dyDescent="0.2">
      <c r="A30" s="64"/>
      <c r="B30" s="26" t="str">
        <f t="shared" si="0"/>
        <v>danhy-backend.hoanmy.com:443 /caresbook2/auth/changeForgotPassword  [Quên mật khẩu] [Đặt lại mật khẩu]</v>
      </c>
      <c r="C30" s="4" t="s">
        <v>184</v>
      </c>
      <c r="D30" s="6" t="s">
        <v>173</v>
      </c>
      <c r="E30" s="6" t="s">
        <v>454</v>
      </c>
      <c r="F30" s="26" t="str">
        <f t="shared" si="1"/>
        <v/>
      </c>
      <c r="G30" s="91" t="s">
        <v>30</v>
      </c>
      <c r="H30" s="27" t="str">
        <f>IF(AND(D30="",E30="",K30="",L30=""),"","["&amp;COUNTIF('Manual Test Log'!$B$6:$B$502,'API List'!B30)&amp;"] log")</f>
        <v>[6] log</v>
      </c>
      <c r="I30" s="33" t="str">
        <f t="shared" si="2"/>
        <v/>
      </c>
      <c r="J30" s="76" t="s">
        <v>333</v>
      </c>
      <c r="K30" s="6" t="s">
        <v>325</v>
      </c>
      <c r="L30" s="29" t="s">
        <v>455</v>
      </c>
      <c r="M30" s="30" t="s">
        <v>456</v>
      </c>
      <c r="N30" s="30" t="s">
        <v>457</v>
      </c>
      <c r="O30" s="30" t="s">
        <v>458</v>
      </c>
      <c r="P30" s="30" t="s">
        <v>338</v>
      </c>
      <c r="Q30" s="30" t="s">
        <v>459</v>
      </c>
      <c r="R30" s="6"/>
      <c r="S30" s="6"/>
      <c r="T30" s="3" t="str">
        <f t="shared" si="3"/>
        <v>View</v>
      </c>
      <c r="U30" s="10"/>
      <c r="V30" s="133" t="s">
        <v>331</v>
      </c>
      <c r="W30" s="133" t="s">
        <v>331</v>
      </c>
      <c r="X30" s="133" t="s">
        <v>331</v>
      </c>
      <c r="Y30" s="115" t="s">
        <v>36</v>
      </c>
      <c r="Z30" s="133" t="s">
        <v>331</v>
      </c>
      <c r="AA30" s="9"/>
      <c r="AB30" s="10"/>
    </row>
    <row r="31" spans="1:28" ht="75" customHeight="1" x14ac:dyDescent="0.2">
      <c r="A31" s="64"/>
      <c r="B31" s="26" t="str">
        <f t="shared" si="0"/>
        <v>-</v>
      </c>
      <c r="C31" s="4" t="s">
        <v>186</v>
      </c>
      <c r="D31" s="6"/>
      <c r="E31" s="6"/>
      <c r="F31" s="26" t="str">
        <f t="shared" si="1"/>
        <v/>
      </c>
      <c r="G31" s="91"/>
      <c r="H31" s="27" t="str">
        <f>IF(AND(D31="",E31="",K31="",L31=""),"","["&amp;COUNTIF('Manual Test Log'!$B$6:$B$502,'API List'!B31)&amp;"] log")</f>
        <v/>
      </c>
      <c r="I31" s="33" t="str">
        <f t="shared" si="2"/>
        <v/>
      </c>
      <c r="J31" s="76"/>
      <c r="K31" s="6"/>
      <c r="L31" s="29"/>
      <c r="M31" s="30"/>
      <c r="N31" s="30"/>
      <c r="O31" s="30"/>
      <c r="P31" s="30"/>
      <c r="Q31" s="30"/>
      <c r="R31" s="6"/>
      <c r="S31" s="6"/>
      <c r="T31" s="3" t="str">
        <f t="shared" si="3"/>
        <v>View</v>
      </c>
      <c r="U31" s="10"/>
      <c r="V31" s="9"/>
      <c r="W31" s="9"/>
      <c r="X31" s="9"/>
      <c r="Y31" s="9"/>
      <c r="Z31" s="9"/>
      <c r="AA31" s="9"/>
      <c r="AB31" s="10"/>
    </row>
    <row r="32" spans="1:28" ht="75" customHeight="1" x14ac:dyDescent="0.2">
      <c r="A32" s="64"/>
      <c r="B32" s="26" t="str">
        <f t="shared" si="0"/>
        <v xml:space="preserve"> [Group: Chấp nhận điều khoản quyền riêng tư] [Chấp nhận điều khoản quyền riêng tư]</v>
      </c>
      <c r="C32" s="4" t="s">
        <v>188</v>
      </c>
      <c r="D32" s="6" t="s">
        <v>460</v>
      </c>
      <c r="E32" s="6" t="s">
        <v>130</v>
      </c>
      <c r="F32" s="26" t="str">
        <f t="shared" si="1"/>
        <v/>
      </c>
      <c r="G32" s="91" t="s">
        <v>30</v>
      </c>
      <c r="H32" s="27" t="str">
        <f>IF(AND(D32="",E32="",K32="",L32=""),"","["&amp;COUNTIF('Manual Test Log'!$B$6:$B$502,'API List'!B32)&amp;"] log")</f>
        <v>[1] log</v>
      </c>
      <c r="I32" s="33" t="str">
        <f t="shared" si="2"/>
        <v/>
      </c>
      <c r="J32" s="76"/>
      <c r="K32" s="6"/>
      <c r="L32" s="29"/>
      <c r="M32" s="30"/>
      <c r="N32" s="30"/>
      <c r="O32" s="30"/>
      <c r="P32" s="30"/>
      <c r="Q32" s="30"/>
      <c r="R32" s="6"/>
      <c r="S32" s="6"/>
      <c r="T32" s="3" t="str">
        <f t="shared" si="3"/>
        <v>View</v>
      </c>
      <c r="U32" s="10"/>
      <c r="V32" s="9"/>
      <c r="W32" s="9"/>
      <c r="X32" s="9"/>
      <c r="Y32" s="9"/>
      <c r="Z32" s="9"/>
      <c r="AA32" s="9"/>
      <c r="AB32" s="10"/>
    </row>
    <row r="33" spans="1:28" ht="75" customHeight="1" x14ac:dyDescent="0.2">
      <c r="A33" s="64"/>
      <c r="B33" s="26" t="str">
        <f t="shared" si="0"/>
        <v>danhy-backend.hoanmy.com:443 /caresbook2/privacyAndTerm/master?pageNumber=1&amp;pageSize=10  [Chấp nhận điều khoản quyền riêng tư] [privacyAndTerm]</v>
      </c>
      <c r="C33" s="4" t="s">
        <v>190</v>
      </c>
      <c r="D33" s="6" t="s">
        <v>130</v>
      </c>
      <c r="E33" s="6" t="s">
        <v>461</v>
      </c>
      <c r="F33" s="26" t="str">
        <f t="shared" si="1"/>
        <v/>
      </c>
      <c r="G33" s="91" t="s">
        <v>30</v>
      </c>
      <c r="H33" s="27" t="str">
        <f>IF(AND(D33="",E33="",K33="",L33=""),"","["&amp;COUNTIF('Manual Test Log'!$B$6:$B$502,'API List'!B33)&amp;"] log")</f>
        <v>[1] log</v>
      </c>
      <c r="I33" s="33" t="str">
        <f t="shared" si="2"/>
        <v/>
      </c>
      <c r="J33" s="76" t="s">
        <v>333</v>
      </c>
      <c r="K33" s="6" t="s">
        <v>325</v>
      </c>
      <c r="L33" s="29" t="s">
        <v>462</v>
      </c>
      <c r="M33" s="30" t="s">
        <v>463</v>
      </c>
      <c r="N33" s="30" t="s">
        <v>464</v>
      </c>
      <c r="O33" s="30" t="s">
        <v>465</v>
      </c>
      <c r="P33" s="30" t="s">
        <v>466</v>
      </c>
      <c r="Q33" s="30" t="s">
        <v>467</v>
      </c>
      <c r="R33" s="6"/>
      <c r="S33" s="6"/>
      <c r="T33" s="3" t="str">
        <f t="shared" si="3"/>
        <v>View</v>
      </c>
      <c r="U33" s="10"/>
      <c r="V33" s="133" t="s">
        <v>331</v>
      </c>
      <c r="W33" s="133" t="s">
        <v>331</v>
      </c>
      <c r="X33" s="115" t="s">
        <v>36</v>
      </c>
      <c r="Y33" s="115" t="s">
        <v>36</v>
      </c>
      <c r="Z33" s="133" t="s">
        <v>331</v>
      </c>
      <c r="AA33" s="9"/>
      <c r="AB33" s="10"/>
    </row>
    <row r="34" spans="1:28" ht="75" customHeight="1" x14ac:dyDescent="0.2">
      <c r="A34" s="64"/>
      <c r="B34" s="26" t="str">
        <f t="shared" si="0"/>
        <v>danhy-backend.hoanmy.com:443 /caresbook2/log/consent  [Chấp nhận điều khoản quyền riêng tư] [Consent terms]</v>
      </c>
      <c r="C34" s="4" t="s">
        <v>193</v>
      </c>
      <c r="D34" s="6" t="s">
        <v>130</v>
      </c>
      <c r="E34" s="6" t="s">
        <v>468</v>
      </c>
      <c r="F34" s="26" t="str">
        <f t="shared" si="1"/>
        <v/>
      </c>
      <c r="G34" s="91" t="s">
        <v>30</v>
      </c>
      <c r="H34" s="27" t="str">
        <f>IF(AND(D34="",E34="",K34="",L34=""),"","["&amp;COUNTIF('Manual Test Log'!$B$6:$B$502,'API List'!B34)&amp;"] log")</f>
        <v>[5] log</v>
      </c>
      <c r="I34" s="33" t="str">
        <f t="shared" si="2"/>
        <v/>
      </c>
      <c r="J34" s="76" t="s">
        <v>333</v>
      </c>
      <c r="K34" s="6" t="s">
        <v>325</v>
      </c>
      <c r="L34" s="29" t="s">
        <v>469</v>
      </c>
      <c r="M34" s="30" t="s">
        <v>470</v>
      </c>
      <c r="N34" s="30" t="s">
        <v>471</v>
      </c>
      <c r="O34" s="30" t="s">
        <v>472</v>
      </c>
      <c r="P34" s="30" t="s">
        <v>473</v>
      </c>
      <c r="Q34" s="30" t="s">
        <v>474</v>
      </c>
      <c r="R34" s="6"/>
      <c r="S34" s="6"/>
      <c r="T34" s="3" t="str">
        <f t="shared" si="3"/>
        <v>View</v>
      </c>
      <c r="U34" s="10"/>
      <c r="V34" s="133" t="s">
        <v>331</v>
      </c>
      <c r="W34" s="133" t="s">
        <v>331</v>
      </c>
      <c r="X34" s="115" t="s">
        <v>36</v>
      </c>
      <c r="Y34" s="133" t="s">
        <v>331</v>
      </c>
      <c r="Z34" s="133" t="s">
        <v>331</v>
      </c>
      <c r="AA34" s="9"/>
      <c r="AB34" s="10"/>
    </row>
    <row r="35" spans="1:28" s="125" customFormat="1" ht="75" customHeight="1" x14ac:dyDescent="0.2">
      <c r="A35" s="116"/>
      <c r="B35" s="117" t="str">
        <f t="shared" si="0"/>
        <v>danhy-backend.hoanmy.com:443 /caresbook2/log/consent  [Chấp nhận điều khoản quyền riêng tư] [Consent privacy (Duplicate #30)]</v>
      </c>
      <c r="C35" s="118" t="s">
        <v>194</v>
      </c>
      <c r="D35" s="118" t="s">
        <v>130</v>
      </c>
      <c r="E35" s="118" t="s">
        <v>475</v>
      </c>
      <c r="F35" s="117" t="str">
        <f t="shared" si="1"/>
        <v/>
      </c>
      <c r="G35" s="119" t="s">
        <v>30</v>
      </c>
      <c r="H35" s="120" t="str">
        <f>IF(AND(D35="",E35="",K35="",L35=""),"","["&amp;COUNTIF('Manual Test Log'!$B$6:$B$502,'API List'!B35)&amp;"] log")</f>
        <v>[0] log</v>
      </c>
      <c r="I35" s="121" t="str">
        <f t="shared" si="2"/>
        <v>👈 Add log</v>
      </c>
      <c r="J35" s="122" t="s">
        <v>333</v>
      </c>
      <c r="K35" s="118" t="s">
        <v>325</v>
      </c>
      <c r="L35" s="123" t="s">
        <v>469</v>
      </c>
      <c r="M35" s="117" t="s">
        <v>476</v>
      </c>
      <c r="N35" s="117" t="s">
        <v>477</v>
      </c>
      <c r="O35" s="117" t="s">
        <v>478</v>
      </c>
      <c r="P35" s="117" t="s">
        <v>479</v>
      </c>
      <c r="Q35" s="117" t="s">
        <v>474</v>
      </c>
      <c r="R35" s="118"/>
      <c r="S35" s="118"/>
      <c r="T35" s="124" t="str">
        <f t="shared" si="3"/>
        <v>View</v>
      </c>
      <c r="V35" s="114"/>
      <c r="W35" s="114"/>
      <c r="X35" s="114"/>
      <c r="Y35" s="114"/>
      <c r="Z35" s="114"/>
      <c r="AA35" s="114"/>
    </row>
    <row r="36" spans="1:28" s="125" customFormat="1" ht="75" customHeight="1" x14ac:dyDescent="0.2">
      <c r="A36" s="116"/>
      <c r="B36" s="117" t="str">
        <f t="shared" si="0"/>
        <v>danhy-backend.hoanmy.com:443 /caresbook2/user/update?ownerId=6899b3406702244163299b29&amp;userId=6899b3406702244163299b2a  [Chấp nhận điều khoản quyền riêng tư] [Update user (Duplicate #21)]</v>
      </c>
      <c r="C36" s="118" t="s">
        <v>195</v>
      </c>
      <c r="D36" s="118" t="s">
        <v>130</v>
      </c>
      <c r="E36" s="118" t="s">
        <v>480</v>
      </c>
      <c r="F36" s="117" t="str">
        <f t="shared" si="1"/>
        <v/>
      </c>
      <c r="G36" s="119" t="s">
        <v>30</v>
      </c>
      <c r="H36" s="120" t="str">
        <f>IF(AND(D36="",E36="",K36="",L36=""),"","["&amp;COUNTIF('Manual Test Log'!$B$6:$B$502,'API List'!B36)&amp;"] log")</f>
        <v>[0] log</v>
      </c>
      <c r="I36" s="121" t="str">
        <f t="shared" si="2"/>
        <v>👈 Add log</v>
      </c>
      <c r="J36" s="122" t="s">
        <v>333</v>
      </c>
      <c r="K36" s="118" t="s">
        <v>325</v>
      </c>
      <c r="L36" s="123" t="s">
        <v>481</v>
      </c>
      <c r="M36" s="117" t="s">
        <v>482</v>
      </c>
      <c r="N36" s="117" t="s">
        <v>483</v>
      </c>
      <c r="O36" s="117" t="s">
        <v>484</v>
      </c>
      <c r="P36" s="117" t="s">
        <v>485</v>
      </c>
      <c r="Q36" s="117" t="s">
        <v>486</v>
      </c>
      <c r="R36" s="118"/>
      <c r="S36" s="118"/>
      <c r="T36" s="124" t="str">
        <f t="shared" si="3"/>
        <v>View</v>
      </c>
      <c r="V36" s="114"/>
      <c r="W36" s="114"/>
      <c r="X36" s="114"/>
      <c r="Y36" s="115" t="s">
        <v>331</v>
      </c>
      <c r="Z36" s="115" t="s">
        <v>331</v>
      </c>
      <c r="AA36" s="114"/>
    </row>
    <row r="37" spans="1:28" ht="75" customHeight="1" x14ac:dyDescent="0.2">
      <c r="A37" s="64"/>
      <c r="B37" s="26" t="str">
        <f t="shared" ref="B37" si="4">IF(AND(E37="",K37="",L37=""),"-",IF(ISBLANK(E37),K37&amp;L37,K37&amp;L37&amp;" ["&amp;D37&amp;"] ["&amp;E37&amp;"]"))</f>
        <v xml:space="preserve"> [Group: Liên kết hồ sơ y tế] [Liên kết hồ sơ y tế]</v>
      </c>
      <c r="C37" s="4"/>
      <c r="D37" s="6" t="s">
        <v>487</v>
      </c>
      <c r="E37" s="6" t="s">
        <v>136</v>
      </c>
      <c r="F37" s="26" t="str">
        <f t="shared" ref="F37:F68" si="5">IF(AND(D37="",E37="",K37="",L37=""),"",IF(COUNTIF(B:B, B37)&gt;1,"👈 Dup. Add label",""))</f>
        <v/>
      </c>
      <c r="G37" s="91" t="s">
        <v>30</v>
      </c>
      <c r="H37" s="27" t="str">
        <f>IF(AND(D37="",E37="",K37="",L37=""),"","["&amp;COUNTIF('Manual Test Log'!$B$6:$B$502,'API List'!B37)&amp;"] log")</f>
        <v>[0] log</v>
      </c>
      <c r="I37" s="33" t="str">
        <f t="shared" ref="I37" si="6">IF(AND(D37="",E37="",K37="",L37=""),"",IF(ISNUMBER(SEARCH("[0]",H37)),"👈 Add log",""))</f>
        <v>👈 Add log</v>
      </c>
      <c r="J37" s="76"/>
      <c r="K37" s="6"/>
      <c r="L37" s="29"/>
      <c r="M37" s="30"/>
      <c r="N37" s="30"/>
      <c r="O37" s="30"/>
      <c r="P37" s="30"/>
      <c r="Q37" s="30"/>
      <c r="R37" s="6"/>
      <c r="S37" s="6"/>
      <c r="T37" s="3" t="str">
        <f t="shared" ref="T37" si="7">HYPERLINK("#'"&amp;S37&amp;"'!A1","View")</f>
        <v>View</v>
      </c>
      <c r="U37" s="10"/>
      <c r="V37" s="9"/>
      <c r="W37" s="9"/>
      <c r="X37" s="9"/>
      <c r="Y37" s="9"/>
      <c r="Z37" s="9"/>
      <c r="AA37" s="9"/>
      <c r="AB37" s="10"/>
    </row>
    <row r="38" spans="1:28" ht="75" customHeight="1" x14ac:dyDescent="0.2">
      <c r="A38" s="64"/>
      <c r="B38" s="26" t="str">
        <f t="shared" si="0"/>
        <v>danhy-backend.hoanmy.com:443/caresbook2/cskcb/listDetail [Hồ sơ -&gt; Hồ sơ khám chưa bệnh] [List CSKCB]</v>
      </c>
      <c r="C38" s="4" t="s">
        <v>196</v>
      </c>
      <c r="D38" s="6" t="s">
        <v>488</v>
      </c>
      <c r="E38" s="6" t="s">
        <v>489</v>
      </c>
      <c r="F38" s="26" t="str">
        <f t="shared" si="5"/>
        <v/>
      </c>
      <c r="G38" s="91" t="s">
        <v>30</v>
      </c>
      <c r="H38" s="27" t="str">
        <f>IF(AND(D38="",E38="",K38="",L38=""),"","["&amp;COUNTIF('Manual Test Log'!$B$6:$B$502,'API List'!B38)&amp;"] log")</f>
        <v>[1] log</v>
      </c>
      <c r="I38" s="33" t="str">
        <f t="shared" si="2"/>
        <v/>
      </c>
      <c r="J38" s="76" t="s">
        <v>428</v>
      </c>
      <c r="K38" s="6" t="s">
        <v>429</v>
      </c>
      <c r="L38" s="29" t="s">
        <v>490</v>
      </c>
      <c r="M38" s="30" t="s">
        <v>491</v>
      </c>
      <c r="N38" s="30" t="s">
        <v>492</v>
      </c>
      <c r="O38" s="30"/>
      <c r="P38" s="30" t="s">
        <v>493</v>
      </c>
      <c r="Q38" s="30" t="s">
        <v>494</v>
      </c>
      <c r="R38" s="6"/>
      <c r="S38" s="6"/>
      <c r="T38" s="3" t="str">
        <f t="shared" si="3"/>
        <v>View</v>
      </c>
      <c r="U38" s="10"/>
      <c r="V38" s="133" t="s">
        <v>380</v>
      </c>
      <c r="W38" s="114"/>
      <c r="X38" s="114"/>
      <c r="Y38" s="114"/>
      <c r="Z38" s="133" t="s">
        <v>380</v>
      </c>
      <c r="AA38" s="114"/>
      <c r="AB38" s="10"/>
    </row>
    <row r="39" spans="1:28" ht="75" customHeight="1" x14ac:dyDescent="0.2">
      <c r="A39" s="64"/>
      <c r="B39" s="26" t="str">
        <f t="shared" si="0"/>
        <v>danhy-backend.hoanmy.com:443/caresbook2/user/checkPatient [Hồ sơ -&gt; Hồ sơ khám chưa bệnh] [Check Patient]</v>
      </c>
      <c r="C39" s="4" t="s">
        <v>197</v>
      </c>
      <c r="D39" s="6" t="s">
        <v>488</v>
      </c>
      <c r="E39" s="6" t="s">
        <v>495</v>
      </c>
      <c r="F39" s="26" t="str">
        <f t="shared" si="5"/>
        <v/>
      </c>
      <c r="G39" s="91" t="s">
        <v>30</v>
      </c>
      <c r="H39" s="27" t="str">
        <f>IF(AND(D39="",E39="",K39="",L39=""),"","["&amp;COUNTIF('Manual Test Log'!$B$6:$B$502,'API List'!B39)&amp;"] log")</f>
        <v>[3] log</v>
      </c>
      <c r="I39" s="33" t="str">
        <f t="shared" ref="I39:I72" si="8">IF(AND(D39="",E39="",K39="",L39=""),"",IF(ISNUMBER(SEARCH("[0]",H39)),"👈 Add log",""))</f>
        <v/>
      </c>
      <c r="J39" s="76" t="s">
        <v>435</v>
      </c>
      <c r="K39" s="6" t="s">
        <v>429</v>
      </c>
      <c r="L39" s="29" t="s">
        <v>496</v>
      </c>
      <c r="M39" s="30" t="s">
        <v>497</v>
      </c>
      <c r="N39" s="30" t="s">
        <v>498</v>
      </c>
      <c r="O39" s="30" t="s">
        <v>499</v>
      </c>
      <c r="P39" s="30" t="s">
        <v>500</v>
      </c>
      <c r="Q39" s="30" t="s">
        <v>440</v>
      </c>
      <c r="R39" s="6"/>
      <c r="S39" s="6"/>
      <c r="T39" s="3"/>
      <c r="U39" s="10"/>
      <c r="V39" s="133" t="s">
        <v>380</v>
      </c>
      <c r="W39" s="133" t="s">
        <v>380</v>
      </c>
      <c r="X39" s="114"/>
      <c r="Y39" s="114"/>
      <c r="Z39" s="133" t="s">
        <v>380</v>
      </c>
      <c r="AA39" s="114"/>
      <c r="AB39" s="10"/>
    </row>
    <row r="40" spans="1:28" ht="75" customHeight="1" x14ac:dyDescent="0.2">
      <c r="A40" s="64"/>
      <c r="B40" s="26" t="str">
        <f t="shared" si="0"/>
        <v>danhy-backend.hoanmy.com:443/caresbook2/auth/requestOTP [Hồ sơ -&gt; Hồ sơ khám chưa bệnh] [request OTP]</v>
      </c>
      <c r="C40" s="4" t="s">
        <v>198</v>
      </c>
      <c r="D40" s="6" t="s">
        <v>488</v>
      </c>
      <c r="E40" s="6" t="s">
        <v>501</v>
      </c>
      <c r="F40" s="26" t="str">
        <f t="shared" si="5"/>
        <v/>
      </c>
      <c r="G40" s="91" t="s">
        <v>30</v>
      </c>
      <c r="H40" s="27" t="str">
        <f>IF(AND(D40="",E40="",K40="",L40=""),"","["&amp;COUNTIF('Manual Test Log'!$B$6:$B$502,'API List'!B40)&amp;"] log")</f>
        <v>[5] log</v>
      </c>
      <c r="I40" s="33" t="str">
        <f t="shared" si="8"/>
        <v/>
      </c>
      <c r="J40" s="76" t="s">
        <v>435</v>
      </c>
      <c r="K40" s="6" t="s">
        <v>429</v>
      </c>
      <c r="L40" s="29" t="s">
        <v>502</v>
      </c>
      <c r="M40" s="30" t="s">
        <v>503</v>
      </c>
      <c r="N40" s="30" t="s">
        <v>504</v>
      </c>
      <c r="O40" s="30" t="s">
        <v>505</v>
      </c>
      <c r="P40" s="30" t="b">
        <v>1</v>
      </c>
      <c r="Q40" s="30" t="s">
        <v>440</v>
      </c>
      <c r="R40" s="6"/>
      <c r="S40" s="6"/>
      <c r="T40" s="3"/>
      <c r="U40" s="10"/>
      <c r="V40" s="133" t="s">
        <v>380</v>
      </c>
      <c r="W40" s="133" t="s">
        <v>380</v>
      </c>
      <c r="X40" s="133" t="s">
        <v>380</v>
      </c>
      <c r="Y40" s="148" t="s">
        <v>381</v>
      </c>
      <c r="Z40" s="133" t="s">
        <v>380</v>
      </c>
      <c r="AA40" s="114"/>
      <c r="AB40" s="10"/>
    </row>
    <row r="41" spans="1:28" ht="64.5" customHeight="1" x14ac:dyDescent="0.2">
      <c r="A41" s="64"/>
      <c r="B41" s="26" t="str">
        <f t="shared" si="0"/>
        <v>danhy-backend.hoanmy.com:443/caresbook2/auth/verifiedOTPMPIRequest [Hồ sơ -&gt; Hồ sơ khám chưa bệnh] [Verify OTP]</v>
      </c>
      <c r="C41" s="4" t="s">
        <v>199</v>
      </c>
      <c r="D41" s="6" t="s">
        <v>488</v>
      </c>
      <c r="E41" s="6" t="s">
        <v>345</v>
      </c>
      <c r="F41" s="26" t="str">
        <f t="shared" si="5"/>
        <v/>
      </c>
      <c r="G41" s="91" t="s">
        <v>30</v>
      </c>
      <c r="H41" s="27" t="str">
        <f>IF(AND(D41="",E41="",K41="",L41=""),"","["&amp;COUNTIF('Manual Test Log'!$B$6:$B$502,'API List'!B41)&amp;"] log")</f>
        <v>[4] log</v>
      </c>
      <c r="I41" s="33" t="str">
        <f t="shared" si="8"/>
        <v/>
      </c>
      <c r="J41" s="76" t="s">
        <v>435</v>
      </c>
      <c r="K41" s="6" t="s">
        <v>429</v>
      </c>
      <c r="L41" s="29" t="s">
        <v>506</v>
      </c>
      <c r="M41" s="30" t="s">
        <v>507</v>
      </c>
      <c r="N41" s="30" t="s">
        <v>508</v>
      </c>
      <c r="O41" s="30" t="s">
        <v>509</v>
      </c>
      <c r="P41" s="30" t="s">
        <v>510</v>
      </c>
      <c r="Q41" s="30" t="s">
        <v>511</v>
      </c>
      <c r="R41" s="6"/>
      <c r="S41" s="6"/>
      <c r="T41" s="3"/>
      <c r="U41" s="10"/>
      <c r="V41" s="133" t="s">
        <v>380</v>
      </c>
      <c r="W41" s="133" t="s">
        <v>380</v>
      </c>
      <c r="X41" s="133" t="s">
        <v>380</v>
      </c>
      <c r="Y41" s="148" t="s">
        <v>381</v>
      </c>
      <c r="Z41" s="133" t="s">
        <v>380</v>
      </c>
      <c r="AA41" s="133" t="s">
        <v>380</v>
      </c>
      <c r="AB41" s="10"/>
    </row>
    <row r="42" spans="1:28" ht="75" customHeight="1" x14ac:dyDescent="0.2">
      <c r="A42" s="64"/>
      <c r="B42" s="26" t="str">
        <f t="shared" si="0"/>
        <v>danhy-backend.hoanmy.com:443/forhis/hskcb/caresbook/getYearsOfExamination [Hồ sơ -&gt; Hồ sơ khám chưa bệnh] [Get Year Of Examination]</v>
      </c>
      <c r="C42" s="4" t="s">
        <v>200</v>
      </c>
      <c r="D42" s="6" t="s">
        <v>488</v>
      </c>
      <c r="E42" s="6" t="s">
        <v>512</v>
      </c>
      <c r="F42" s="26" t="str">
        <f t="shared" si="5"/>
        <v/>
      </c>
      <c r="G42" s="91" t="s">
        <v>30</v>
      </c>
      <c r="H42" s="27" t="str">
        <f>IF(AND(D42="",E42="",K42="",L42=""),"","["&amp;COUNTIF('Manual Test Log'!$B$6:$B$502,'API List'!B42)&amp;"] log")</f>
        <v>[3] log</v>
      </c>
      <c r="I42" s="33" t="str">
        <f t="shared" si="8"/>
        <v/>
      </c>
      <c r="J42" s="76" t="s">
        <v>435</v>
      </c>
      <c r="K42" s="6" t="s">
        <v>429</v>
      </c>
      <c r="L42" s="29" t="s">
        <v>513</v>
      </c>
      <c r="M42" s="30" t="s">
        <v>514</v>
      </c>
      <c r="N42" s="30" t="s">
        <v>515</v>
      </c>
      <c r="O42" s="30" t="s">
        <v>516</v>
      </c>
      <c r="P42" s="30" t="s">
        <v>517</v>
      </c>
      <c r="Q42" s="30" t="s">
        <v>440</v>
      </c>
      <c r="R42" s="6"/>
      <c r="S42" s="6"/>
      <c r="T42" s="3"/>
      <c r="U42" s="10"/>
      <c r="V42" s="133" t="s">
        <v>380</v>
      </c>
      <c r="W42" s="133" t="s">
        <v>380</v>
      </c>
      <c r="X42" s="114"/>
      <c r="Y42" s="133" t="s">
        <v>380</v>
      </c>
      <c r="Z42" s="133" t="s">
        <v>380</v>
      </c>
      <c r="AA42" s="114"/>
      <c r="AB42" s="10"/>
    </row>
    <row r="43" spans="1:28" ht="75" customHeight="1" x14ac:dyDescent="0.2">
      <c r="A43" s="64"/>
      <c r="B43" s="26" t="str">
        <f t="shared" si="0"/>
        <v>danhy-backend.hoanmy.com:443/forhis/hskcb/caresbook/getExaminations [Hồ sơ -&gt; Hồ sơ khám chưa bệnh] [Get Examination]</v>
      </c>
      <c r="C43" s="4" t="s">
        <v>201</v>
      </c>
      <c r="D43" s="6" t="s">
        <v>488</v>
      </c>
      <c r="E43" s="6" t="s">
        <v>518</v>
      </c>
      <c r="F43" s="26" t="str">
        <f t="shared" si="5"/>
        <v/>
      </c>
      <c r="G43" s="91" t="s">
        <v>30</v>
      </c>
      <c r="H43" s="27" t="str">
        <f>IF(AND(D43="",E43="",K43="",L43=""),"","["&amp;COUNTIF('Manual Test Log'!$B$6:$B$502,'API List'!B43)&amp;"] log")</f>
        <v>[5] log</v>
      </c>
      <c r="I43" s="33" t="str">
        <f t="shared" si="8"/>
        <v/>
      </c>
      <c r="J43" s="76" t="s">
        <v>435</v>
      </c>
      <c r="K43" s="6" t="s">
        <v>429</v>
      </c>
      <c r="L43" s="29" t="s">
        <v>519</v>
      </c>
      <c r="M43" s="30" t="s">
        <v>520</v>
      </c>
      <c r="N43" s="30" t="s">
        <v>521</v>
      </c>
      <c r="O43" s="30" t="s">
        <v>522</v>
      </c>
      <c r="P43" s="30" t="s">
        <v>523</v>
      </c>
      <c r="Q43" s="30" t="s">
        <v>440</v>
      </c>
      <c r="R43" s="6"/>
      <c r="S43" s="6"/>
      <c r="T43" s="3" t="str">
        <f t="shared" si="3"/>
        <v>View</v>
      </c>
      <c r="U43" s="10"/>
      <c r="V43" s="133" t="s">
        <v>380</v>
      </c>
      <c r="W43" s="133" t="s">
        <v>380</v>
      </c>
      <c r="X43" s="133" t="s">
        <v>380</v>
      </c>
      <c r="Y43" s="133" t="s">
        <v>380</v>
      </c>
      <c r="Z43" s="133" t="s">
        <v>380</v>
      </c>
      <c r="AA43" s="114"/>
      <c r="AB43" s="10"/>
    </row>
    <row r="44" spans="1:28" ht="75" customHeight="1" x14ac:dyDescent="0.2">
      <c r="A44" s="64"/>
      <c r="B44" s="26" t="str">
        <f t="shared" si="0"/>
        <v>danhy-backend.hoanmy.com:443/caresbook2/user/checkPatientCCCD [Hồ sơ -&gt; Hồ sơ khám chưa bệnh -&gt; CCCD] [Check Patient(CCCD)]</v>
      </c>
      <c r="C44" s="4" t="s">
        <v>202</v>
      </c>
      <c r="D44" s="6" t="s">
        <v>524</v>
      </c>
      <c r="E44" s="6" t="s">
        <v>525</v>
      </c>
      <c r="F44" s="26" t="str">
        <f t="shared" si="5"/>
        <v/>
      </c>
      <c r="G44" s="91" t="s">
        <v>21</v>
      </c>
      <c r="H44" s="27" t="str">
        <f>IF(AND(D44="",E44="",K44="",L44=""),"","["&amp;COUNTIF('Manual Test Log'!$B$6:$B$502,'API List'!B44)&amp;"] log")</f>
        <v>[0] log</v>
      </c>
      <c r="I44" s="33" t="str">
        <f t="shared" si="8"/>
        <v>👈 Add log</v>
      </c>
      <c r="J44" s="76" t="s">
        <v>435</v>
      </c>
      <c r="K44" s="6" t="s">
        <v>429</v>
      </c>
      <c r="L44" s="29" t="s">
        <v>526</v>
      </c>
      <c r="M44" s="30" t="s">
        <v>527</v>
      </c>
      <c r="N44" s="30" t="s">
        <v>528</v>
      </c>
      <c r="O44" s="30" t="s">
        <v>529</v>
      </c>
      <c r="P44" s="30" t="s">
        <v>530</v>
      </c>
      <c r="Q44" s="30" t="s">
        <v>440</v>
      </c>
      <c r="R44" s="6"/>
      <c r="S44" s="6"/>
      <c r="T44" s="3" t="str">
        <f t="shared" si="3"/>
        <v>View</v>
      </c>
      <c r="U44" s="10"/>
      <c r="V44" s="9"/>
      <c r="W44" s="9"/>
      <c r="X44" s="9"/>
      <c r="Y44" s="9"/>
      <c r="Z44" s="9"/>
      <c r="AA44" s="9"/>
      <c r="AB44" s="10"/>
    </row>
    <row r="45" spans="1:28" ht="75" customHeight="1" x14ac:dyDescent="0.2">
      <c r="A45" s="64"/>
      <c r="B45" s="26" t="str">
        <f t="shared" si="0"/>
        <v>danhy-backend.hoanmy.com:443/caresbook2/user/checkPatientBHYT [Hồ sơ -&gt; Hồ sơ khám chưa bệnh -&gt; BHYT] [Check Patient(BHYT)]</v>
      </c>
      <c r="C45" s="4" t="s">
        <v>203</v>
      </c>
      <c r="D45" s="6" t="s">
        <v>531</v>
      </c>
      <c r="E45" s="6" t="s">
        <v>532</v>
      </c>
      <c r="F45" s="26" t="str">
        <f t="shared" si="5"/>
        <v/>
      </c>
      <c r="G45" s="91" t="s">
        <v>21</v>
      </c>
      <c r="H45" s="27" t="str">
        <f>IF(AND(D45="",E45="",K45="",L45=""),"","["&amp;COUNTIF('Manual Test Log'!$B$6:$B$502,'API List'!B45)&amp;"] log")</f>
        <v>[0] log</v>
      </c>
      <c r="I45" s="33" t="str">
        <f t="shared" si="8"/>
        <v>👈 Add log</v>
      </c>
      <c r="J45" s="76" t="s">
        <v>435</v>
      </c>
      <c r="K45" s="6" t="s">
        <v>429</v>
      </c>
      <c r="L45" s="29" t="s">
        <v>533</v>
      </c>
      <c r="M45" s="30" t="s">
        <v>534</v>
      </c>
      <c r="N45" s="30" t="s">
        <v>535</v>
      </c>
      <c r="O45" s="30" t="s">
        <v>536</v>
      </c>
      <c r="P45" s="30" t="s">
        <v>530</v>
      </c>
      <c r="Q45" s="30" t="s">
        <v>440</v>
      </c>
      <c r="R45" s="6"/>
      <c r="S45" s="6"/>
      <c r="T45" s="3" t="str">
        <f t="shared" si="3"/>
        <v>View</v>
      </c>
      <c r="U45" s="10"/>
      <c r="V45" s="9"/>
      <c r="W45" s="9"/>
      <c r="X45" s="9"/>
      <c r="Y45" s="9"/>
      <c r="Z45" s="9"/>
      <c r="AA45" s="9"/>
      <c r="AB45" s="10"/>
    </row>
    <row r="46" spans="1:28" ht="75" customHeight="1" x14ac:dyDescent="0.2">
      <c r="A46" s="64"/>
      <c r="B46" s="26" t="str">
        <f t="shared" si="0"/>
        <v xml:space="preserve"> [Group: Đăng nhập và bảo mật &gt; Đổi mật khẩu] [Đăng nhập và bảo mật &gt; Đổi mật khẩu]</v>
      </c>
      <c r="C46" s="4" t="s">
        <v>204</v>
      </c>
      <c r="D46" s="6" t="s">
        <v>537</v>
      </c>
      <c r="E46" s="6" t="s">
        <v>538</v>
      </c>
      <c r="F46" s="26" t="str">
        <f t="shared" si="5"/>
        <v/>
      </c>
      <c r="G46" s="91" t="s">
        <v>30</v>
      </c>
      <c r="H46" s="27" t="str">
        <f>IF(AND(D46="",E46="",K46="",L46=""),"","["&amp;COUNTIF('Manual Test Log'!$B$6:$B$502,'API List'!B46)&amp;"] log")</f>
        <v>[1] log</v>
      </c>
      <c r="I46" s="33" t="str">
        <f t="shared" si="8"/>
        <v/>
      </c>
      <c r="J46" s="76"/>
      <c r="K46" s="6"/>
      <c r="L46" s="29"/>
      <c r="M46" s="30"/>
      <c r="N46" s="30"/>
      <c r="O46" s="30"/>
      <c r="P46" s="30"/>
      <c r="Q46" s="30"/>
      <c r="R46" s="6"/>
      <c r="S46" s="6"/>
      <c r="T46" s="3" t="str">
        <f t="shared" si="3"/>
        <v>View</v>
      </c>
      <c r="U46" s="10"/>
      <c r="V46" s="9"/>
      <c r="W46" s="9"/>
      <c r="X46" s="9"/>
      <c r="Y46" s="9"/>
      <c r="Z46" s="9"/>
      <c r="AA46" s="9"/>
      <c r="AB46" s="10"/>
    </row>
    <row r="47" spans="1:28" ht="75" customHeight="1" x14ac:dyDescent="0.2">
      <c r="A47" s="64"/>
      <c r="B47" s="26" t="str">
        <f t="shared" si="0"/>
        <v xml:space="preserve">danhy-backend.hoanmy.com:443 /caresbook2/user/changePass </v>
      </c>
      <c r="C47" s="4" t="s">
        <v>205</v>
      </c>
      <c r="D47" s="6" t="s">
        <v>539</v>
      </c>
      <c r="E47" s="6"/>
      <c r="F47" s="26" t="str">
        <f t="shared" si="5"/>
        <v/>
      </c>
      <c r="G47" s="91" t="s">
        <v>30</v>
      </c>
      <c r="H47" s="27" t="str">
        <f>IF(AND(D47="",E47="",K47="",L47=""),"","["&amp;COUNTIF('Manual Test Log'!$B$6:$B$502,'API List'!B47)&amp;"] log")</f>
        <v>[6] log</v>
      </c>
      <c r="I47" s="33" t="str">
        <f t="shared" si="8"/>
        <v/>
      </c>
      <c r="J47" s="76" t="s">
        <v>333</v>
      </c>
      <c r="K47" s="6" t="s">
        <v>325</v>
      </c>
      <c r="L47" s="29" t="s">
        <v>540</v>
      </c>
      <c r="M47" s="30" t="s">
        <v>541</v>
      </c>
      <c r="N47" s="30" t="s">
        <v>542</v>
      </c>
      <c r="O47" s="30" t="s">
        <v>543</v>
      </c>
      <c r="P47" s="30" t="s">
        <v>338</v>
      </c>
      <c r="Q47" s="30" t="s">
        <v>544</v>
      </c>
      <c r="R47" s="6"/>
      <c r="S47" s="6"/>
      <c r="T47" s="3" t="str">
        <f t="shared" si="3"/>
        <v>View</v>
      </c>
      <c r="U47" s="10"/>
      <c r="V47" s="133" t="s">
        <v>380</v>
      </c>
      <c r="W47" s="133" t="s">
        <v>380</v>
      </c>
      <c r="X47" s="133" t="s">
        <v>380</v>
      </c>
      <c r="Y47" s="133" t="s">
        <v>380</v>
      </c>
      <c r="Z47" s="133" t="s">
        <v>380</v>
      </c>
      <c r="AA47" s="114"/>
      <c r="AB47" s="10"/>
    </row>
    <row r="48" spans="1:28" ht="75" customHeight="1" x14ac:dyDescent="0.2">
      <c r="A48" s="64"/>
      <c r="B48" s="26" t="str">
        <f t="shared" si="0"/>
        <v xml:space="preserve"> [Group: Đăng nhập và bảo mật &gt; Đăng nhập bằng sinh trắc học] [Đăng nhập và bảo mật &gt; Đăng nhập bằng sinh trắc học]</v>
      </c>
      <c r="C48" s="4" t="s">
        <v>206</v>
      </c>
      <c r="D48" s="6" t="s">
        <v>545</v>
      </c>
      <c r="E48" s="6" t="s">
        <v>546</v>
      </c>
      <c r="F48" s="26" t="str">
        <f t="shared" si="5"/>
        <v/>
      </c>
      <c r="G48" s="91" t="s">
        <v>30</v>
      </c>
      <c r="H48" s="27" t="str">
        <f>IF(AND(D48="",E48="",K48="",L48=""),"","["&amp;COUNTIF('Manual Test Log'!$B$6:$B$502,'API List'!B48)&amp;"] log")</f>
        <v>[1] log</v>
      </c>
      <c r="I48" s="33" t="str">
        <f t="shared" si="8"/>
        <v/>
      </c>
      <c r="J48" s="76"/>
      <c r="K48" s="6"/>
      <c r="L48" s="29"/>
      <c r="M48" s="30"/>
      <c r="N48" s="30"/>
      <c r="O48" s="30"/>
      <c r="P48" s="30"/>
      <c r="Q48" s="30"/>
      <c r="R48" s="6"/>
      <c r="S48" s="6"/>
      <c r="T48" s="3" t="str">
        <f t="shared" si="3"/>
        <v>View</v>
      </c>
      <c r="U48" s="10"/>
      <c r="V48" s="9"/>
      <c r="W48" s="9"/>
      <c r="X48" s="9"/>
      <c r="Y48" s="9"/>
      <c r="Z48" s="9"/>
      <c r="AA48" s="9"/>
      <c r="AB48" s="10"/>
    </row>
    <row r="49" spans="1:28" ht="75" customHeight="1" x14ac:dyDescent="0.2">
      <c r="A49" s="64"/>
      <c r="B49" s="26" t="str">
        <f t="shared" si="0"/>
        <v>danhy-backend.hoanmy.com:443 /caresbook2/biometric?ownerId=6895a3abd65841414b714eba&amp;deviceId=ff114faaf80a4878  [Tiện ích &gt; Đăng nhập và bảo mật &gt; Đăng nhập bằng sinh trắc học] [view]</v>
      </c>
      <c r="C49" s="4" t="s">
        <v>207</v>
      </c>
      <c r="D49" s="6" t="s">
        <v>547</v>
      </c>
      <c r="E49" s="6" t="s">
        <v>548</v>
      </c>
      <c r="F49" s="26" t="str">
        <f t="shared" si="5"/>
        <v/>
      </c>
      <c r="G49" s="91" t="s">
        <v>30</v>
      </c>
      <c r="H49" s="27" t="str">
        <f>IF(AND(D49="",E49="",K49="",L49=""),"","["&amp;COUNTIF('Manual Test Log'!$B$6:$B$502,'API List'!B49)&amp;"] log")</f>
        <v>[3] log</v>
      </c>
      <c r="I49" s="33" t="str">
        <f t="shared" si="8"/>
        <v/>
      </c>
      <c r="J49" s="76" t="s">
        <v>324</v>
      </c>
      <c r="K49" s="6" t="s">
        <v>325</v>
      </c>
      <c r="L49" s="29" t="s">
        <v>549</v>
      </c>
      <c r="M49" s="30" t="s">
        <v>550</v>
      </c>
      <c r="N49" s="30" t="s">
        <v>551</v>
      </c>
      <c r="O49" s="30" t="s">
        <v>131</v>
      </c>
      <c r="P49" s="30" t="s">
        <v>552</v>
      </c>
      <c r="Q49" s="30" t="s">
        <v>553</v>
      </c>
      <c r="R49" s="6"/>
      <c r="S49" s="6"/>
      <c r="T49" s="3" t="str">
        <f t="shared" si="3"/>
        <v>View</v>
      </c>
      <c r="U49" s="10"/>
      <c r="V49" s="133" t="s">
        <v>380</v>
      </c>
      <c r="W49" s="133" t="s">
        <v>380</v>
      </c>
      <c r="X49" s="133" t="s">
        <v>380</v>
      </c>
      <c r="Y49" s="133" t="s">
        <v>380</v>
      </c>
      <c r="Z49" s="133" t="s">
        <v>380</v>
      </c>
      <c r="AA49" s="114"/>
      <c r="AB49" s="10"/>
    </row>
    <row r="50" spans="1:28" ht="75" customHeight="1" x14ac:dyDescent="0.2">
      <c r="A50" s="64"/>
      <c r="B50" s="26" t="str">
        <f t="shared" si="0"/>
        <v>danhy-backend.hoanmy.com:443 /caresbook2/biometric/new  [Tiện ích &gt; Đăng nhập và bảo mật &gt; Đăng nhập bằng sinh trắc học] [enable]</v>
      </c>
      <c r="C50" s="4" t="s">
        <v>208</v>
      </c>
      <c r="D50" s="6" t="s">
        <v>547</v>
      </c>
      <c r="E50" s="6" t="s">
        <v>554</v>
      </c>
      <c r="F50" s="26" t="str">
        <f t="shared" si="5"/>
        <v/>
      </c>
      <c r="G50" s="91" t="s">
        <v>30</v>
      </c>
      <c r="H50" s="27" t="str">
        <f>IF(AND(D50="",E50="",K50="",L50=""),"","["&amp;COUNTIF('Manual Test Log'!$B$6:$B$502,'API List'!B50)&amp;"] log")</f>
        <v>[5] log</v>
      </c>
      <c r="I50" s="33" t="str">
        <f t="shared" si="8"/>
        <v/>
      </c>
      <c r="J50" s="76" t="s">
        <v>333</v>
      </c>
      <c r="K50" s="6" t="s">
        <v>325</v>
      </c>
      <c r="L50" s="29" t="s">
        <v>555</v>
      </c>
      <c r="M50" s="30" t="s">
        <v>556</v>
      </c>
      <c r="N50" s="30" t="s">
        <v>557</v>
      </c>
      <c r="O50" s="30" t="s">
        <v>558</v>
      </c>
      <c r="P50" s="30" t="s">
        <v>338</v>
      </c>
      <c r="Q50" s="30" t="s">
        <v>559</v>
      </c>
      <c r="R50" s="6"/>
      <c r="S50" s="6"/>
      <c r="T50" s="3" t="str">
        <f t="shared" si="3"/>
        <v>View</v>
      </c>
      <c r="U50" s="10"/>
      <c r="V50" s="133" t="s">
        <v>380</v>
      </c>
      <c r="W50" s="133" t="s">
        <v>380</v>
      </c>
      <c r="X50" s="133" t="s">
        <v>380</v>
      </c>
      <c r="Y50" s="133" t="s">
        <v>380</v>
      </c>
      <c r="Z50" s="133" t="s">
        <v>380</v>
      </c>
      <c r="AA50" s="114"/>
      <c r="AB50" s="10"/>
    </row>
    <row r="51" spans="1:28" s="125" customFormat="1" ht="75" customHeight="1" x14ac:dyDescent="0.2">
      <c r="A51" s="116"/>
      <c r="B51" s="117" t="str">
        <f t="shared" si="0"/>
        <v>danhy-backend.hoanmy.com:443 /caresbook2/biometric/new  [Tiện ích &gt; Đăng nhập và bảo mật &gt; Đăng nhập bằng sinh trắc học] [disable (Duplicate #45)]</v>
      </c>
      <c r="C51" s="118" t="s">
        <v>209</v>
      </c>
      <c r="D51" s="118" t="s">
        <v>547</v>
      </c>
      <c r="E51" s="118" t="s">
        <v>560</v>
      </c>
      <c r="F51" s="117" t="str">
        <f t="shared" si="5"/>
        <v/>
      </c>
      <c r="G51" s="119" t="s">
        <v>30</v>
      </c>
      <c r="H51" s="120" t="str">
        <f>IF(AND(D51="",E51="",K51="",L51=""),"","["&amp;COUNTIF('Manual Test Log'!$B$6:$B$502,'API List'!B51)&amp;"] log")</f>
        <v>[0] log</v>
      </c>
      <c r="I51" s="121" t="str">
        <f t="shared" si="8"/>
        <v>👈 Add log</v>
      </c>
      <c r="J51" s="122" t="s">
        <v>333</v>
      </c>
      <c r="K51" s="118" t="s">
        <v>325</v>
      </c>
      <c r="L51" s="123" t="s">
        <v>555</v>
      </c>
      <c r="M51" s="117" t="s">
        <v>561</v>
      </c>
      <c r="N51" s="117" t="s">
        <v>562</v>
      </c>
      <c r="O51" s="117" t="s">
        <v>563</v>
      </c>
      <c r="P51" s="117" t="s">
        <v>338</v>
      </c>
      <c r="Q51" s="117" t="s">
        <v>559</v>
      </c>
      <c r="R51" s="118"/>
      <c r="S51" s="118"/>
      <c r="T51" s="124" t="str">
        <f t="shared" si="3"/>
        <v>View</v>
      </c>
      <c r="V51" s="114"/>
      <c r="W51" s="114"/>
      <c r="X51" s="114"/>
      <c r="Y51" s="114"/>
      <c r="Z51" s="114"/>
      <c r="AA51" s="114"/>
    </row>
    <row r="52" spans="1:28" ht="75" customHeight="1" x14ac:dyDescent="0.2">
      <c r="A52" s="64"/>
      <c r="B52" s="26" t="str">
        <f t="shared" si="0"/>
        <v>-</v>
      </c>
      <c r="C52" s="4" t="s">
        <v>210</v>
      </c>
      <c r="D52" s="6"/>
      <c r="E52" s="6"/>
      <c r="F52" s="26" t="str">
        <f t="shared" si="5"/>
        <v/>
      </c>
      <c r="G52" s="91"/>
      <c r="H52" s="27" t="str">
        <f>IF(AND(D52="",E52="",K52="",L52=""),"","["&amp;COUNTIF('Manual Test Log'!$B$6:$B$502,'API List'!B52)&amp;"] log")</f>
        <v/>
      </c>
      <c r="I52" s="33" t="str">
        <f t="shared" si="8"/>
        <v/>
      </c>
      <c r="J52" s="76"/>
      <c r="K52" s="6"/>
      <c r="L52" s="29"/>
      <c r="M52" s="30"/>
      <c r="N52" s="30"/>
      <c r="O52" s="30"/>
      <c r="P52" s="30"/>
      <c r="Q52" s="30"/>
      <c r="R52" s="6"/>
      <c r="S52" s="6"/>
      <c r="T52" s="3" t="str">
        <f t="shared" si="3"/>
        <v>View</v>
      </c>
      <c r="U52" s="10"/>
      <c r="V52" s="9"/>
      <c r="W52" s="9"/>
      <c r="X52" s="9"/>
      <c r="Y52" s="9"/>
      <c r="Z52" s="9"/>
      <c r="AA52" s="9"/>
      <c r="AB52" s="10"/>
    </row>
    <row r="53" spans="1:28" ht="75" customHeight="1" x14ac:dyDescent="0.2">
      <c r="A53" s="64"/>
      <c r="B53" s="26" t="str">
        <f t="shared" si="0"/>
        <v xml:space="preserve"> [Group: Đặt lịch hẹn khám] [Đặt lịch hẹn khám]</v>
      </c>
      <c r="C53" s="4"/>
      <c r="D53" s="6" t="s">
        <v>564</v>
      </c>
      <c r="E53" s="6" t="s">
        <v>138</v>
      </c>
      <c r="F53" s="26" t="str">
        <f t="shared" si="5"/>
        <v/>
      </c>
      <c r="G53" s="91" t="s">
        <v>30</v>
      </c>
      <c r="H53" s="27" t="str">
        <f>IF(AND(D53="",E53="",K53="",L53=""),"","["&amp;COUNTIF('Manual Test Log'!$B$6:$B$502,'API List'!B53)&amp;"] log")</f>
        <v>[0] log</v>
      </c>
      <c r="I53" s="33" t="str">
        <f t="shared" si="8"/>
        <v>👈 Add log</v>
      </c>
      <c r="J53" s="76"/>
      <c r="K53" s="6"/>
      <c r="L53" s="29"/>
      <c r="M53" s="30"/>
      <c r="N53" s="30"/>
      <c r="O53" s="30"/>
      <c r="P53" s="30"/>
      <c r="Q53" s="30"/>
      <c r="R53" s="6"/>
      <c r="S53" s="6"/>
      <c r="T53" s="3" t="str">
        <f t="shared" si="3"/>
        <v>View</v>
      </c>
      <c r="U53" s="10"/>
      <c r="V53" s="9"/>
      <c r="W53" s="9"/>
      <c r="X53" s="9"/>
      <c r="Y53" s="9"/>
      <c r="Z53" s="9"/>
      <c r="AA53" s="9"/>
      <c r="AB53" s="10"/>
    </row>
    <row r="54" spans="1:28" ht="75" customHeight="1" x14ac:dyDescent="0.2">
      <c r="A54" s="64"/>
      <c r="B54" s="26" t="str">
        <f t="shared" si="0"/>
        <v>danhy-backend.hoanmy.com:443/crm/getDoctorsByHospitalId [Đặt hẹn] [Get Doctors]</v>
      </c>
      <c r="C54" s="4" t="s">
        <v>211</v>
      </c>
      <c r="D54" s="6" t="s">
        <v>565</v>
      </c>
      <c r="E54" s="6" t="s">
        <v>566</v>
      </c>
      <c r="F54" s="26" t="str">
        <f t="shared" si="5"/>
        <v/>
      </c>
      <c r="G54" s="91" t="s">
        <v>30</v>
      </c>
      <c r="H54" s="27" t="str">
        <f>IF(AND(D54="",E54="",K54="",L54=""),"","["&amp;COUNTIF('Manual Test Log'!$B$6:$B$502,'API List'!B54)&amp;"] log")</f>
        <v>[3] log</v>
      </c>
      <c r="I54" s="33" t="str">
        <f t="shared" si="8"/>
        <v/>
      </c>
      <c r="J54" s="76" t="s">
        <v>435</v>
      </c>
      <c r="K54" s="6" t="s">
        <v>429</v>
      </c>
      <c r="L54" s="29" t="s">
        <v>567</v>
      </c>
      <c r="M54" s="30" t="s">
        <v>568</v>
      </c>
      <c r="N54" s="30" t="s">
        <v>569</v>
      </c>
      <c r="O54" s="30" t="s">
        <v>570</v>
      </c>
      <c r="P54" s="30" t="s">
        <v>571</v>
      </c>
      <c r="Q54" s="30" t="s">
        <v>440</v>
      </c>
      <c r="R54" s="6"/>
      <c r="S54" s="6"/>
      <c r="T54" s="3" t="str">
        <f t="shared" si="3"/>
        <v>View</v>
      </c>
      <c r="U54" s="10"/>
      <c r="V54" s="133" t="s">
        <v>380</v>
      </c>
      <c r="W54" s="133" t="s">
        <v>380</v>
      </c>
      <c r="X54" s="114"/>
      <c r="Y54" s="133" t="s">
        <v>380</v>
      </c>
      <c r="Z54" s="133" t="s">
        <v>380</v>
      </c>
      <c r="AA54" s="114"/>
      <c r="AB54" s="10"/>
    </row>
    <row r="55" spans="1:28" ht="75" customHeight="1" x14ac:dyDescent="0.2">
      <c r="A55" s="64"/>
      <c r="B55" s="26" t="str">
        <f t="shared" si="0"/>
        <v>danhy-backend.hoanmy.com:443/booking/schedule/79071/003/12 [Đặt hẹn] [Check schedule]</v>
      </c>
      <c r="C55" s="4" t="s">
        <v>212</v>
      </c>
      <c r="D55" s="6" t="s">
        <v>565</v>
      </c>
      <c r="E55" s="6" t="s">
        <v>572</v>
      </c>
      <c r="F55" s="26" t="str">
        <f t="shared" si="5"/>
        <v/>
      </c>
      <c r="G55" s="91" t="s">
        <v>30</v>
      </c>
      <c r="H55" s="27" t="str">
        <f>IF(AND(D55="",E55="",K55="",L55=""),"","["&amp;COUNTIF('Manual Test Log'!$B$6:$B$502,'API List'!B55)&amp;"] log")</f>
        <v>[3] log</v>
      </c>
      <c r="I55" s="33" t="str">
        <f t="shared" si="8"/>
        <v/>
      </c>
      <c r="J55" s="76" t="s">
        <v>428</v>
      </c>
      <c r="K55" s="6" t="s">
        <v>429</v>
      </c>
      <c r="L55" s="29" t="s">
        <v>573</v>
      </c>
      <c r="M55" s="30" t="s">
        <v>574</v>
      </c>
      <c r="N55" s="30" t="s">
        <v>575</v>
      </c>
      <c r="O55" s="30"/>
      <c r="P55" s="30" t="s">
        <v>576</v>
      </c>
      <c r="Q55" s="30" t="s">
        <v>577</v>
      </c>
      <c r="R55" s="6"/>
      <c r="S55" s="6"/>
      <c r="T55" s="3" t="str">
        <f t="shared" si="3"/>
        <v>View</v>
      </c>
      <c r="U55" s="10"/>
      <c r="V55" s="133" t="s">
        <v>380</v>
      </c>
      <c r="W55" s="133" t="s">
        <v>380</v>
      </c>
      <c r="X55" s="114"/>
      <c r="Y55" s="133" t="s">
        <v>380</v>
      </c>
      <c r="Z55" s="133" t="s">
        <v>380</v>
      </c>
      <c r="AA55" s="114"/>
      <c r="AB55" s="10"/>
    </row>
    <row r="56" spans="1:28" ht="75" customHeight="1" x14ac:dyDescent="0.2">
      <c r="A56" s="64"/>
      <c r="B56" s="26" t="str">
        <f t="shared" si="0"/>
        <v>danhy-backend.hoanmy.com:443/booking/bookForHis [Đặt hẹn -&gt; Hoàn tất đặt lịch] [Booking ]</v>
      </c>
      <c r="C56" s="4" t="s">
        <v>213</v>
      </c>
      <c r="D56" s="6" t="s">
        <v>578</v>
      </c>
      <c r="E56" s="6" t="s">
        <v>579</v>
      </c>
      <c r="F56" s="26" t="str">
        <f t="shared" si="5"/>
        <v/>
      </c>
      <c r="G56" s="91" t="s">
        <v>30</v>
      </c>
      <c r="H56" s="27" t="str">
        <f>IF(AND(D56="",E56="",K56="",L56=""),"","["&amp;COUNTIF('Manual Test Log'!$B$6:$B$502,'API List'!B56)&amp;"] log")</f>
        <v>[7] log</v>
      </c>
      <c r="I56" s="33" t="str">
        <f t="shared" si="8"/>
        <v/>
      </c>
      <c r="J56" s="76" t="s">
        <v>435</v>
      </c>
      <c r="K56" s="6" t="s">
        <v>429</v>
      </c>
      <c r="L56" s="29" t="s">
        <v>580</v>
      </c>
      <c r="M56" s="30" t="s">
        <v>581</v>
      </c>
      <c r="N56" s="30" t="s">
        <v>582</v>
      </c>
      <c r="O56" s="30" t="s">
        <v>583</v>
      </c>
      <c r="P56" s="30" t="s">
        <v>584</v>
      </c>
      <c r="Q56" s="30" t="s">
        <v>440</v>
      </c>
      <c r="R56" s="6"/>
      <c r="S56" s="6"/>
      <c r="T56" s="3" t="str">
        <f t="shared" si="3"/>
        <v>View</v>
      </c>
      <c r="U56" s="10"/>
      <c r="V56" s="133" t="s">
        <v>380</v>
      </c>
      <c r="W56" s="114"/>
      <c r="X56" s="133" t="s">
        <v>380</v>
      </c>
      <c r="Y56" s="133" t="s">
        <v>380</v>
      </c>
      <c r="Z56" s="114"/>
      <c r="AA56" s="114"/>
      <c r="AB56" s="10"/>
    </row>
    <row r="57" spans="1:28" ht="75" customHeight="1" x14ac:dyDescent="0.2">
      <c r="A57" s="64"/>
      <c r="B57" s="26" t="str">
        <f t="shared" si="0"/>
        <v>danhy-backend.hoanmy.com:443/booking/689db051e1388140fef663c9/list [Đặt hẹn] [Booking List]</v>
      </c>
      <c r="C57" s="4" t="s">
        <v>214</v>
      </c>
      <c r="D57" s="6" t="s">
        <v>565</v>
      </c>
      <c r="E57" s="6" t="s">
        <v>585</v>
      </c>
      <c r="F57" s="26" t="str">
        <f t="shared" si="5"/>
        <v/>
      </c>
      <c r="G57" s="91" t="s">
        <v>30</v>
      </c>
      <c r="H57" s="27" t="str">
        <f>IF(AND(D57="",E57="",K57="",L57=""),"","["&amp;COUNTIF('Manual Test Log'!$B$6:$B$502,'API List'!B57)&amp;"] log")</f>
        <v>[2] log</v>
      </c>
      <c r="I57" s="33" t="str">
        <f t="shared" si="8"/>
        <v/>
      </c>
      <c r="J57" s="76" t="s">
        <v>428</v>
      </c>
      <c r="K57" s="6" t="s">
        <v>429</v>
      </c>
      <c r="L57" s="29" t="s">
        <v>586</v>
      </c>
      <c r="M57" s="30" t="s">
        <v>587</v>
      </c>
      <c r="N57" s="30" t="s">
        <v>588</v>
      </c>
      <c r="O57" s="30"/>
      <c r="P57" s="30" t="s">
        <v>589</v>
      </c>
      <c r="Q57" s="30" t="s">
        <v>590</v>
      </c>
      <c r="R57" s="6"/>
      <c r="S57" s="6"/>
      <c r="T57" s="3" t="str">
        <f t="shared" si="3"/>
        <v>View</v>
      </c>
      <c r="U57" s="10"/>
      <c r="V57" s="133" t="s">
        <v>380</v>
      </c>
      <c r="W57" s="114"/>
      <c r="X57" s="133" t="s">
        <v>380</v>
      </c>
      <c r="Y57" s="133" t="s">
        <v>380</v>
      </c>
      <c r="Z57" s="114"/>
      <c r="AA57" s="114"/>
      <c r="AB57" s="10"/>
    </row>
    <row r="58" spans="1:28" ht="75" customHeight="1" x14ac:dyDescent="0.2">
      <c r="A58" s="64"/>
      <c r="B58" s="26" t="str">
        <f t="shared" si="0"/>
        <v>danhy-backend.hoanmy.com:443/booking/689db051e1388140fef663c9/info [Đặt hẹn] [Booking details]</v>
      </c>
      <c r="C58" s="4" t="s">
        <v>215</v>
      </c>
      <c r="D58" s="6" t="s">
        <v>565</v>
      </c>
      <c r="E58" s="6" t="s">
        <v>591</v>
      </c>
      <c r="F58" s="26" t="str">
        <f t="shared" si="5"/>
        <v/>
      </c>
      <c r="G58" s="91" t="s">
        <v>30</v>
      </c>
      <c r="H58" s="27" t="str">
        <f>IF(AND(D58="",E58="",K58="",L58=""),"","["&amp;COUNTIF('Manual Test Log'!$B$6:$B$502,'API List'!B58)&amp;"] log")</f>
        <v>[4] log</v>
      </c>
      <c r="I58" s="33" t="str">
        <f t="shared" si="8"/>
        <v/>
      </c>
      <c r="J58" s="76" t="s">
        <v>428</v>
      </c>
      <c r="K58" s="6" t="s">
        <v>429</v>
      </c>
      <c r="L58" s="29" t="s">
        <v>592</v>
      </c>
      <c r="M58" s="30" t="s">
        <v>593</v>
      </c>
      <c r="N58" s="30" t="s">
        <v>594</v>
      </c>
      <c r="O58" s="30"/>
      <c r="P58" s="30" t="s">
        <v>595</v>
      </c>
      <c r="Q58" s="30" t="s">
        <v>596</v>
      </c>
      <c r="R58" s="6"/>
      <c r="S58" s="6"/>
      <c r="T58" s="3" t="str">
        <f t="shared" si="3"/>
        <v>View</v>
      </c>
      <c r="U58" s="10"/>
      <c r="V58" s="133" t="s">
        <v>380</v>
      </c>
      <c r="W58" s="133" t="s">
        <v>380</v>
      </c>
      <c r="X58" s="148" t="s">
        <v>381</v>
      </c>
      <c r="Y58" s="133" t="s">
        <v>380</v>
      </c>
      <c r="Z58" s="114"/>
      <c r="AA58" s="114"/>
      <c r="AB58" s="10"/>
    </row>
    <row r="59" spans="1:28" ht="75" customHeight="1" x14ac:dyDescent="0.2">
      <c r="A59" s="64"/>
      <c r="B59" s="26" t="str">
        <f t="shared" si="0"/>
        <v>danhy-backend.hoanmy.com:443/booking/update [Đặt hẹn -&gt; Edit] [Update Booking]</v>
      </c>
      <c r="C59" s="4" t="s">
        <v>216</v>
      </c>
      <c r="D59" s="6" t="s">
        <v>597</v>
      </c>
      <c r="E59" s="6" t="s">
        <v>598</v>
      </c>
      <c r="F59" s="26" t="str">
        <f t="shared" si="5"/>
        <v/>
      </c>
      <c r="G59" s="91" t="s">
        <v>30</v>
      </c>
      <c r="H59" s="27" t="str">
        <f>IF(AND(D59="",E59="",K59="",L59=""),"","["&amp;COUNTIF('Manual Test Log'!$B$6:$B$502,'API List'!B59)&amp;"] log")</f>
        <v>[7] log</v>
      </c>
      <c r="I59" s="33" t="str">
        <f t="shared" si="8"/>
        <v/>
      </c>
      <c r="J59" s="76" t="s">
        <v>435</v>
      </c>
      <c r="K59" s="6" t="s">
        <v>429</v>
      </c>
      <c r="L59" s="29" t="s">
        <v>599</v>
      </c>
      <c r="M59" s="30" t="s">
        <v>600</v>
      </c>
      <c r="N59" s="30" t="s">
        <v>601</v>
      </c>
      <c r="O59" s="30" t="s">
        <v>602</v>
      </c>
      <c r="P59" s="30" t="s">
        <v>603</v>
      </c>
      <c r="Q59" s="30" t="s">
        <v>440</v>
      </c>
      <c r="R59" s="6"/>
      <c r="S59" s="6"/>
      <c r="T59" s="3" t="str">
        <f t="shared" si="3"/>
        <v>View</v>
      </c>
      <c r="U59" s="10"/>
      <c r="V59" s="133" t="s">
        <v>380</v>
      </c>
      <c r="W59" s="133" t="s">
        <v>380</v>
      </c>
      <c r="X59" s="148" t="s">
        <v>381</v>
      </c>
      <c r="Y59" s="133" t="s">
        <v>380</v>
      </c>
      <c r="Z59" s="114"/>
      <c r="AA59" s="114"/>
      <c r="AB59" s="10"/>
    </row>
    <row r="60" spans="1:28" ht="75" customHeight="1" x14ac:dyDescent="0.2">
      <c r="A60" s="64"/>
      <c r="B60" s="26" t="str">
        <f t="shared" si="0"/>
        <v>danhy-backend.hoanmy.com:443/booking/689db051e1388140fef663c9/cancel [Đặt hẹn -&gt; Hủy lịch hẹn] [Cancel Booking]</v>
      </c>
      <c r="C60" s="4" t="s">
        <v>217</v>
      </c>
      <c r="D60" s="6" t="s">
        <v>604</v>
      </c>
      <c r="E60" s="6" t="s">
        <v>605</v>
      </c>
      <c r="F60" s="26" t="str">
        <f t="shared" si="5"/>
        <v/>
      </c>
      <c r="G60" s="91" t="s">
        <v>30</v>
      </c>
      <c r="H60" s="27" t="str">
        <f>IF(AND(D60="",E60="",K60="",L60=""),"","["&amp;COUNTIF('Manual Test Log'!$B$6:$B$502,'API List'!B60)&amp;"] log")</f>
        <v>[4] log</v>
      </c>
      <c r="I60" s="33" t="str">
        <f t="shared" si="8"/>
        <v/>
      </c>
      <c r="J60" s="76" t="s">
        <v>435</v>
      </c>
      <c r="K60" s="6" t="s">
        <v>429</v>
      </c>
      <c r="L60" s="29" t="s">
        <v>606</v>
      </c>
      <c r="M60" s="30" t="s">
        <v>607</v>
      </c>
      <c r="N60" s="30" t="s">
        <v>608</v>
      </c>
      <c r="O60" s="30" t="s">
        <v>609</v>
      </c>
      <c r="P60" s="30" t="s">
        <v>610</v>
      </c>
      <c r="Q60" s="30" t="s">
        <v>611</v>
      </c>
      <c r="R60" s="6"/>
      <c r="S60" s="6"/>
      <c r="T60" s="3" t="str">
        <f t="shared" si="3"/>
        <v>View</v>
      </c>
      <c r="U60" s="10"/>
      <c r="V60" s="133" t="s">
        <v>380</v>
      </c>
      <c r="W60" s="133" t="s">
        <v>380</v>
      </c>
      <c r="X60" s="148" t="s">
        <v>381</v>
      </c>
      <c r="Y60" s="133" t="s">
        <v>380</v>
      </c>
      <c r="Z60" s="114"/>
      <c r="AA60" s="114"/>
      <c r="AB60" s="10"/>
    </row>
    <row r="61" spans="1:28" ht="75" customHeight="1" x14ac:dyDescent="0.2">
      <c r="A61" s="64"/>
      <c r="B61" s="26" t="str">
        <f t="shared" si="0"/>
        <v>-</v>
      </c>
      <c r="C61" s="4" t="s">
        <v>218</v>
      </c>
      <c r="D61" s="6"/>
      <c r="E61" s="6"/>
      <c r="F61" s="26" t="str">
        <f t="shared" si="5"/>
        <v/>
      </c>
      <c r="G61" s="91"/>
      <c r="H61" s="27" t="str">
        <f>IF(AND(D61="",E61="",K61="",L61=""),"","["&amp;COUNTIF('Manual Test Log'!$B$6:$B$502,'API List'!B61)&amp;"] log")</f>
        <v/>
      </c>
      <c r="I61" s="33" t="str">
        <f t="shared" si="8"/>
        <v/>
      </c>
      <c r="J61" s="76"/>
      <c r="K61" s="6"/>
      <c r="L61" s="29"/>
      <c r="M61" s="30"/>
      <c r="N61" s="30"/>
      <c r="O61" s="30"/>
      <c r="P61" s="30"/>
      <c r="Q61" s="30"/>
      <c r="R61" s="6"/>
      <c r="S61" s="6"/>
      <c r="T61" s="3" t="str">
        <f t="shared" si="3"/>
        <v>View</v>
      </c>
      <c r="U61" s="10"/>
      <c r="V61" s="9"/>
      <c r="W61" s="9"/>
      <c r="X61" s="9"/>
      <c r="Y61" s="9"/>
      <c r="Z61" s="9"/>
      <c r="AA61" s="9"/>
      <c r="AB61" s="10"/>
    </row>
    <row r="62" spans="1:28" ht="75" customHeight="1" x14ac:dyDescent="0.2">
      <c r="A62" s="64"/>
      <c r="B62" s="26" t="str">
        <f t="shared" si="0"/>
        <v>-</v>
      </c>
      <c r="C62" s="4" t="s">
        <v>219</v>
      </c>
      <c r="D62" s="6"/>
      <c r="E62" s="6"/>
      <c r="F62" s="26" t="str">
        <f t="shared" si="5"/>
        <v/>
      </c>
      <c r="G62" s="91"/>
      <c r="H62" s="27" t="str">
        <f>IF(AND(D62="",E62="",K62="",L62=""),"","["&amp;COUNTIF('Manual Test Log'!$B$6:$B$502,'API List'!B62)&amp;"] log")</f>
        <v/>
      </c>
      <c r="I62" s="33" t="str">
        <f t="shared" si="8"/>
        <v/>
      </c>
      <c r="J62" s="76"/>
      <c r="K62" s="6"/>
      <c r="L62" s="29"/>
      <c r="M62" s="30"/>
      <c r="N62" s="30"/>
      <c r="O62" s="30"/>
      <c r="P62" s="30"/>
      <c r="Q62" s="30"/>
      <c r="R62" s="6"/>
      <c r="S62" s="6"/>
      <c r="T62" s="3" t="str">
        <f t="shared" si="3"/>
        <v>View</v>
      </c>
      <c r="U62" s="10"/>
      <c r="V62" s="9"/>
      <c r="W62" s="9"/>
      <c r="X62" s="9"/>
      <c r="Y62" s="9"/>
      <c r="Z62" s="9"/>
      <c r="AA62" s="9"/>
      <c r="AB62" s="10"/>
    </row>
    <row r="63" spans="1:28" ht="75" customHeight="1" x14ac:dyDescent="0.2">
      <c r="A63" s="64"/>
      <c r="B63" s="26" t="str">
        <f t="shared" si="0"/>
        <v xml:space="preserve"> [Group: Thông tin sức khỏe] [Thông tin sức khỏe]</v>
      </c>
      <c r="C63" s="4" t="s">
        <v>220</v>
      </c>
      <c r="D63" s="6" t="s">
        <v>612</v>
      </c>
      <c r="E63" s="6" t="s">
        <v>175</v>
      </c>
      <c r="F63" s="26" t="str">
        <f t="shared" si="5"/>
        <v/>
      </c>
      <c r="G63" s="91" t="s">
        <v>30</v>
      </c>
      <c r="H63" s="27" t="str">
        <f>IF(AND(D63="",E63="",K63="",L63=""),"","["&amp;COUNTIF('Manual Test Log'!$B$6:$B$502,'API List'!B63)&amp;"] log")</f>
        <v>[1] log</v>
      </c>
      <c r="I63" s="33" t="str">
        <f t="shared" si="8"/>
        <v/>
      </c>
      <c r="J63" s="76"/>
      <c r="K63" s="6"/>
      <c r="L63" s="29"/>
      <c r="M63" s="30"/>
      <c r="N63" s="30"/>
      <c r="O63" s="30"/>
      <c r="P63" s="30"/>
      <c r="Q63" s="30"/>
      <c r="R63" s="6"/>
      <c r="S63" s="6"/>
      <c r="T63" s="3" t="str">
        <f t="shared" si="3"/>
        <v>View</v>
      </c>
      <c r="U63" s="10"/>
      <c r="V63" s="9"/>
      <c r="W63" s="9"/>
      <c r="X63" s="9"/>
      <c r="Y63" s="9"/>
      <c r="Z63" s="9"/>
      <c r="AA63" s="9"/>
      <c r="AB63" s="10"/>
    </row>
    <row r="64" spans="1:28" ht="75" customHeight="1" x14ac:dyDescent="0.2">
      <c r="A64" s="64"/>
      <c r="B64" s="26" t="str">
        <f t="shared" si="0"/>
        <v>danhy-backend.hoanmy.com:443 /caresbook2/hsskcn/details [Hồ sơ &gt; Thông tin sức khỏe] [Thông tin sức khỏe]</v>
      </c>
      <c r="C64" s="4" t="s">
        <v>221</v>
      </c>
      <c r="D64" s="6" t="s">
        <v>613</v>
      </c>
      <c r="E64" s="6" t="s">
        <v>175</v>
      </c>
      <c r="F64" s="26" t="str">
        <f t="shared" si="5"/>
        <v/>
      </c>
      <c r="G64" s="91" t="s">
        <v>30</v>
      </c>
      <c r="H64" s="27" t="str">
        <f>IF(AND(D64="",E64="",K64="",L64=""),"","["&amp;COUNTIF('Manual Test Log'!$B$6:$B$502,'API List'!B64)&amp;"] log")</f>
        <v>[4] log</v>
      </c>
      <c r="I64" s="33" t="str">
        <f t="shared" si="8"/>
        <v/>
      </c>
      <c r="J64" s="76" t="s">
        <v>324</v>
      </c>
      <c r="K64" s="6" t="s">
        <v>325</v>
      </c>
      <c r="L64" s="29" t="s">
        <v>614</v>
      </c>
      <c r="M64" s="30" t="s">
        <v>615</v>
      </c>
      <c r="N64" s="30" t="s">
        <v>1568</v>
      </c>
      <c r="O64" s="30" t="s">
        <v>131</v>
      </c>
      <c r="P64" s="30" t="s">
        <v>616</v>
      </c>
      <c r="Q64" s="30" t="s">
        <v>617</v>
      </c>
      <c r="R64" s="6"/>
      <c r="S64" s="6"/>
      <c r="T64" s="3" t="str">
        <f t="shared" si="3"/>
        <v>View</v>
      </c>
      <c r="U64" s="10"/>
      <c r="V64" s="133" t="s">
        <v>380</v>
      </c>
      <c r="W64" s="133" t="s">
        <v>380</v>
      </c>
      <c r="X64" s="133" t="s">
        <v>380</v>
      </c>
      <c r="Y64" s="133" t="s">
        <v>380</v>
      </c>
      <c r="Z64" s="133" t="s">
        <v>380</v>
      </c>
      <c r="AA64" s="114"/>
      <c r="AB64" s="10"/>
    </row>
    <row r="65" spans="1:28" ht="75" customHeight="1" x14ac:dyDescent="0.2">
      <c r="A65" s="64"/>
      <c r="B65" s="26" t="str">
        <f t="shared" si="0"/>
        <v>danhy-backend.hoanmy.com:443 /caresbook2/hsskcn/getdetail [Hồ sơ &gt; Thông tin sức khỏe] [Thông tin chi tiết (Cân nặng, Chiều cao, ...)]</v>
      </c>
      <c r="C65" s="4" t="s">
        <v>222</v>
      </c>
      <c r="D65" s="6" t="s">
        <v>613</v>
      </c>
      <c r="E65" s="6" t="s">
        <v>618</v>
      </c>
      <c r="F65" s="26" t="str">
        <f t="shared" si="5"/>
        <v/>
      </c>
      <c r="G65" s="91" t="s">
        <v>30</v>
      </c>
      <c r="H65" s="27" t="str">
        <f>IF(AND(D65="",E65="",K65="",L65=""),"","["&amp;COUNTIF('Manual Test Log'!$B$6:$B$502,'API List'!B65)&amp;"] log")</f>
        <v>[4] log</v>
      </c>
      <c r="I65" s="33" t="str">
        <f t="shared" si="8"/>
        <v/>
      </c>
      <c r="J65" s="76" t="s">
        <v>324</v>
      </c>
      <c r="K65" s="6" t="s">
        <v>325</v>
      </c>
      <c r="L65" s="29" t="s">
        <v>619</v>
      </c>
      <c r="M65" s="30" t="s">
        <v>620</v>
      </c>
      <c r="N65" s="30" t="s">
        <v>621</v>
      </c>
      <c r="O65" s="30" t="s">
        <v>131</v>
      </c>
      <c r="P65" s="30" t="s">
        <v>622</v>
      </c>
      <c r="Q65" s="30" t="s">
        <v>623</v>
      </c>
      <c r="R65" s="6"/>
      <c r="S65" s="6"/>
      <c r="T65" s="3" t="str">
        <f t="shared" si="3"/>
        <v>View</v>
      </c>
      <c r="U65" s="10"/>
      <c r="V65" s="133" t="s">
        <v>380</v>
      </c>
      <c r="W65" s="133" t="s">
        <v>380</v>
      </c>
      <c r="X65" s="133" t="s">
        <v>380</v>
      </c>
      <c r="Y65" s="133" t="s">
        <v>380</v>
      </c>
      <c r="Z65" s="133" t="s">
        <v>380</v>
      </c>
      <c r="AA65" s="114"/>
      <c r="AB65" s="10"/>
    </row>
    <row r="66" spans="1:28" ht="75" customHeight="1" x14ac:dyDescent="0.2">
      <c r="A66" s="64"/>
      <c r="B66" s="26" t="str">
        <f>IF(AND(E66="",K66="",L66=""),"-",IF(ISBLANK(E66),K66&amp;L66,K66&amp;L66&amp;" ["&amp;D66&amp;"] ["&amp;E66&amp;"]"))</f>
        <v>danhy-backend.hoanmy.com:443 /caresbook2/hsskcn/adddetail [Hồ sơ &gt; Thông tin sức khỏe &gt; {chọn 1 loại thông tin} &gt; (+) Icon] [Thêm thông tin sức khỏe (Cân nặng, Chiều cao, ...)]</v>
      </c>
      <c r="C66" s="4" t="s">
        <v>223</v>
      </c>
      <c r="D66" s="6" t="s">
        <v>624</v>
      </c>
      <c r="E66" s="6" t="s">
        <v>625</v>
      </c>
      <c r="F66" s="26" t="str">
        <f t="shared" si="5"/>
        <v/>
      </c>
      <c r="G66" s="91" t="s">
        <v>30</v>
      </c>
      <c r="H66" s="27" t="str">
        <f>IF(AND(D66="",E66="",K66="",L66=""),"","["&amp;COUNTIF('Manual Test Log'!$B$6:$B$502,'API List'!B66)&amp;"] log")</f>
        <v>[3] log</v>
      </c>
      <c r="I66" s="33" t="str">
        <f>IF(AND(D66="",E66="",K66="",L66=""),"",IF(ISNUMBER(SEARCH("[0]",H66)),"👈 Add log",""))</f>
        <v/>
      </c>
      <c r="J66" s="76" t="s">
        <v>333</v>
      </c>
      <c r="K66" s="6" t="s">
        <v>325</v>
      </c>
      <c r="L66" s="29" t="s">
        <v>626</v>
      </c>
      <c r="M66" s="30" t="s">
        <v>627</v>
      </c>
      <c r="N66" s="30" t="s">
        <v>628</v>
      </c>
      <c r="O66" s="30" t="s">
        <v>629</v>
      </c>
      <c r="P66" s="30" t="s">
        <v>338</v>
      </c>
      <c r="Q66" s="30" t="s">
        <v>630</v>
      </c>
      <c r="R66" s="6"/>
      <c r="S66" s="6"/>
      <c r="T66" s="3" t="str">
        <f t="shared" si="3"/>
        <v>View</v>
      </c>
      <c r="U66" s="10"/>
      <c r="V66" s="133" t="s">
        <v>380</v>
      </c>
      <c r="W66" s="133" t="s">
        <v>380</v>
      </c>
      <c r="X66" s="148" t="s">
        <v>381</v>
      </c>
      <c r="Y66" s="133" t="s">
        <v>380</v>
      </c>
      <c r="Z66" s="133" t="s">
        <v>380</v>
      </c>
      <c r="AA66" s="114"/>
      <c r="AB66" s="10"/>
    </row>
    <row r="67" spans="1:28" ht="75" customHeight="1" x14ac:dyDescent="0.2">
      <c r="A67" s="64"/>
      <c r="B67" s="26" t="str">
        <f>IF(AND(E67="",K67="",L67=""),"-",IF(ISBLANK(E67),K67&amp;L67,K67&amp;L67&amp;" ["&amp;D67&amp;"] ["&amp;E67&amp;"]"))</f>
        <v>danhy-backend.hoanmy.com:443 /caresbook2/hsskcn/removedetail [Hồ sơ &gt; Thông tin sức khỏe &gt; {Chọn 1 loại thông tin} &gt; {Chọn edit icon} &gt; (x) icon] [Xóa thông tin xóa khỏe (Cân nặng, Chiều cao, ...)]</v>
      </c>
      <c r="C67" s="4" t="s">
        <v>224</v>
      </c>
      <c r="D67" s="6" t="s">
        <v>631</v>
      </c>
      <c r="E67" s="6" t="s">
        <v>632</v>
      </c>
      <c r="F67" s="26" t="str">
        <f t="shared" si="5"/>
        <v/>
      </c>
      <c r="G67" s="91" t="s">
        <v>30</v>
      </c>
      <c r="H67" s="27" t="str">
        <f>IF(AND(D67="",E67="",K67="",L67=""),"","["&amp;COUNTIF('Manual Test Log'!$B$6:$B$502,'API List'!B67)&amp;"] log")</f>
        <v>[3] log</v>
      </c>
      <c r="I67" s="33" t="str">
        <f>IF(AND(D67="",E67="",K67="",L67=""),"",IF(ISNUMBER(SEARCH("[0]",H67)),"👈 Add log",""))</f>
        <v/>
      </c>
      <c r="J67" s="76" t="s">
        <v>333</v>
      </c>
      <c r="K67" s="6" t="s">
        <v>325</v>
      </c>
      <c r="L67" s="29" t="s">
        <v>633</v>
      </c>
      <c r="M67" s="30" t="s">
        <v>634</v>
      </c>
      <c r="N67" s="30" t="s">
        <v>635</v>
      </c>
      <c r="O67" s="30" t="s">
        <v>131</v>
      </c>
      <c r="P67" s="30" t="s">
        <v>338</v>
      </c>
      <c r="Q67" s="30" t="s">
        <v>636</v>
      </c>
      <c r="R67" s="6"/>
      <c r="S67" s="6"/>
      <c r="T67" s="3" t="str">
        <f t="shared" si="3"/>
        <v>View</v>
      </c>
      <c r="U67" s="10"/>
      <c r="V67" s="133" t="s">
        <v>380</v>
      </c>
      <c r="W67" s="133" t="s">
        <v>380</v>
      </c>
      <c r="X67" s="148" t="s">
        <v>381</v>
      </c>
      <c r="Y67" s="133" t="s">
        <v>380</v>
      </c>
      <c r="Z67" s="133" t="s">
        <v>380</v>
      </c>
      <c r="AA67" s="114"/>
      <c r="AB67" s="10"/>
    </row>
    <row r="68" spans="1:28" ht="75" customHeight="1" x14ac:dyDescent="0.2">
      <c r="A68" s="64"/>
      <c r="B68" s="26" t="str">
        <f t="shared" si="0"/>
        <v>danhy-files.hoanmy.com:443 /share/proxy/alfresco-noauth/api/internal/shared/node/w8_tyvezQCiaVn50lrA5Ug/content  [Hồ sơ &gt; Thông tin sức khỏe &gt; Nhóm máu] [Lấy hình ảnh trong thông tin nhóm máu]</v>
      </c>
      <c r="C68" s="4" t="s">
        <v>225</v>
      </c>
      <c r="D68" s="6" t="s">
        <v>637</v>
      </c>
      <c r="E68" s="6" t="s">
        <v>638</v>
      </c>
      <c r="F68" s="26" t="str">
        <f t="shared" si="5"/>
        <v/>
      </c>
      <c r="G68" s="91" t="s">
        <v>30</v>
      </c>
      <c r="H68" s="27" t="str">
        <f>IF(AND(D68="",E68="",K68="",L68=""),"","["&amp;COUNTIF('Manual Test Log'!$B$6:$B$502,'API List'!B68)&amp;"] log")</f>
        <v>[1] log</v>
      </c>
      <c r="I68" s="33" t="str">
        <f t="shared" si="8"/>
        <v/>
      </c>
      <c r="J68" s="76" t="s">
        <v>324</v>
      </c>
      <c r="K68" s="6" t="s">
        <v>639</v>
      </c>
      <c r="L68" s="29" t="s">
        <v>640</v>
      </c>
      <c r="M68" s="30" t="s">
        <v>641</v>
      </c>
      <c r="N68" s="30" t="s">
        <v>642</v>
      </c>
      <c r="O68" s="30"/>
      <c r="P68" s="30"/>
      <c r="Q68" s="30"/>
      <c r="R68" s="6"/>
      <c r="S68" s="6"/>
      <c r="T68" s="3" t="str">
        <f t="shared" si="3"/>
        <v>View</v>
      </c>
      <c r="U68" s="10"/>
      <c r="V68" s="133" t="s">
        <v>380</v>
      </c>
      <c r="W68" s="114"/>
      <c r="X68" s="114"/>
      <c r="Y68" s="114"/>
      <c r="Z68" s="133" t="s">
        <v>380</v>
      </c>
      <c r="AA68" s="114"/>
      <c r="AB68" s="10"/>
    </row>
    <row r="69" spans="1:28" ht="75" customHeight="1" x14ac:dyDescent="0.2">
      <c r="A69" s="64"/>
      <c r="B69" s="26" t="str">
        <f t="shared" si="0"/>
        <v>danhy-backend.hoanmy.com:443 /caresbook2/hsskcn/blood [Hồ sơ &gt; Thông tin sức khỏe &gt; Nhóm máu &gt; Lưu] [Lưu thông tin nhóm máu]</v>
      </c>
      <c r="C69" s="4" t="s">
        <v>226</v>
      </c>
      <c r="D69" s="6" t="s">
        <v>643</v>
      </c>
      <c r="E69" s="6" t="s">
        <v>644</v>
      </c>
      <c r="F69" s="26" t="str">
        <f t="shared" ref="F69:F91" si="9">IF(AND(D69="",E69="",K69="",L69=""),"",IF(COUNTIF(B:B, B69)&gt;1,"👈 Dup. Add label",""))</f>
        <v/>
      </c>
      <c r="G69" s="91" t="s">
        <v>30</v>
      </c>
      <c r="H69" s="27" t="str">
        <f>IF(AND(D69="",E69="",K69="",L69=""),"","["&amp;COUNTIF('Manual Test Log'!$B$6:$B$502,'API List'!B69)&amp;"] log")</f>
        <v>[4] log</v>
      </c>
      <c r="I69" s="33" t="str">
        <f t="shared" si="8"/>
        <v/>
      </c>
      <c r="J69" s="76" t="s">
        <v>333</v>
      </c>
      <c r="K69" s="6" t="s">
        <v>325</v>
      </c>
      <c r="L69" s="29" t="s">
        <v>645</v>
      </c>
      <c r="M69" s="30" t="s">
        <v>646</v>
      </c>
      <c r="N69" s="30" t="s">
        <v>647</v>
      </c>
      <c r="O69" s="30" t="s">
        <v>648</v>
      </c>
      <c r="P69" s="30" t="s">
        <v>338</v>
      </c>
      <c r="Q69" s="30" t="s">
        <v>649</v>
      </c>
      <c r="R69" s="6"/>
      <c r="S69" s="6"/>
      <c r="T69" s="3" t="str">
        <f t="shared" si="3"/>
        <v>View</v>
      </c>
      <c r="U69" s="10"/>
      <c r="V69" s="133" t="s">
        <v>380</v>
      </c>
      <c r="W69" s="133" t="s">
        <v>380</v>
      </c>
      <c r="X69" s="148" t="s">
        <v>381</v>
      </c>
      <c r="Y69" s="133" t="s">
        <v>380</v>
      </c>
      <c r="Z69" s="133" t="s">
        <v>380</v>
      </c>
      <c r="AA69" s="114"/>
      <c r="AB69" s="10"/>
    </row>
    <row r="70" spans="1:28" ht="75" customHeight="1" x14ac:dyDescent="0.2">
      <c r="A70" s="64"/>
      <c r="B70" s="26" t="str">
        <f t="shared" ref="B70:B74" si="10">IF(AND(E70="",K70="",L70=""),"-",IF(ISBLANK(E70),K70&amp;L70,K70&amp;L70&amp;" ["&amp;D70&amp;"] ["&amp;E70&amp;"]"))</f>
        <v>danhy-backend.hoanmy.com:443 /caresbook2/hsskcn/rh [Hồ sơ &gt; Thông tin sức khỏe &gt; Rh &gt; Lưu] [Lưu thông tin Rh]</v>
      </c>
      <c r="C70" s="4" t="s">
        <v>227</v>
      </c>
      <c r="D70" s="6" t="s">
        <v>650</v>
      </c>
      <c r="E70" s="6" t="s">
        <v>651</v>
      </c>
      <c r="F70" s="26" t="str">
        <f t="shared" si="9"/>
        <v/>
      </c>
      <c r="G70" s="91" t="s">
        <v>30</v>
      </c>
      <c r="H70" s="27" t="str">
        <f>IF(AND(D70="",E70="",K70="",L70=""),"","["&amp;COUNTIF('Manual Test Log'!$B$6:$B$502,'API List'!B70)&amp;"] log")</f>
        <v>[3] log</v>
      </c>
      <c r="I70" s="33" t="str">
        <f t="shared" si="8"/>
        <v/>
      </c>
      <c r="J70" s="76" t="s">
        <v>333</v>
      </c>
      <c r="K70" s="6" t="s">
        <v>325</v>
      </c>
      <c r="L70" s="29" t="s">
        <v>652</v>
      </c>
      <c r="M70" s="30" t="s">
        <v>653</v>
      </c>
      <c r="N70" s="30" t="s">
        <v>654</v>
      </c>
      <c r="O70" s="30" t="s">
        <v>655</v>
      </c>
      <c r="P70" s="30" t="s">
        <v>338</v>
      </c>
      <c r="Q70" s="30" t="s">
        <v>656</v>
      </c>
      <c r="R70" s="6"/>
      <c r="S70" s="6"/>
      <c r="T70" s="3" t="str">
        <f t="shared" si="3"/>
        <v>View</v>
      </c>
      <c r="U70" s="10"/>
      <c r="V70" s="133" t="s">
        <v>380</v>
      </c>
      <c r="W70" s="133" t="s">
        <v>380</v>
      </c>
      <c r="X70" s="148" t="s">
        <v>381</v>
      </c>
      <c r="Y70" s="133" t="s">
        <v>380</v>
      </c>
      <c r="Z70" s="133" t="s">
        <v>380</v>
      </c>
      <c r="AA70" s="114"/>
      <c r="AB70" s="10"/>
    </row>
    <row r="71" spans="1:28" ht="75" customHeight="1" x14ac:dyDescent="0.2">
      <c r="A71" s="64"/>
      <c r="B71" s="26" t="str">
        <f t="shared" si="10"/>
        <v>danhy-backend.hoanmy.com:443 /caresbook2/hsskcn/getbenhsu [Hồ sơ &gt; Thông tin sức khỏe &gt; Thông tin bệnh sử] [Lấy thông tin bệnh sử]</v>
      </c>
      <c r="C71" s="4" t="s">
        <v>228</v>
      </c>
      <c r="D71" s="6" t="s">
        <v>657</v>
      </c>
      <c r="E71" s="6" t="s">
        <v>658</v>
      </c>
      <c r="F71" s="26" t="str">
        <f t="shared" si="9"/>
        <v/>
      </c>
      <c r="G71" s="91" t="s">
        <v>30</v>
      </c>
      <c r="H71" s="27" t="str">
        <f>IF(AND(D71="",E71="",K71="",L71=""),"","["&amp;COUNTIF('Manual Test Log'!$B$6:$B$502,'API List'!B71)&amp;"] log")</f>
        <v>[4] log</v>
      </c>
      <c r="I71" s="33" t="str">
        <f t="shared" si="8"/>
        <v/>
      </c>
      <c r="J71" s="76" t="s">
        <v>324</v>
      </c>
      <c r="K71" s="6" t="s">
        <v>325</v>
      </c>
      <c r="L71" s="29" t="s">
        <v>659</v>
      </c>
      <c r="M71" s="30" t="s">
        <v>1569</v>
      </c>
      <c r="N71" s="30" t="s">
        <v>660</v>
      </c>
      <c r="O71" s="30" t="s">
        <v>131</v>
      </c>
      <c r="P71" s="30" t="s">
        <v>661</v>
      </c>
      <c r="Q71" s="30" t="s">
        <v>662</v>
      </c>
      <c r="R71" s="6"/>
      <c r="S71" s="6"/>
      <c r="T71" s="3" t="str">
        <f t="shared" si="3"/>
        <v>View</v>
      </c>
      <c r="U71" s="10"/>
      <c r="V71" s="133" t="s">
        <v>380</v>
      </c>
      <c r="W71" s="133" t="s">
        <v>380</v>
      </c>
      <c r="X71" s="133" t="s">
        <v>380</v>
      </c>
      <c r="Y71" s="133" t="s">
        <v>380</v>
      </c>
      <c r="Z71" s="133" t="s">
        <v>380</v>
      </c>
      <c r="AA71" s="114"/>
      <c r="AB71" s="10"/>
    </row>
    <row r="72" spans="1:28" ht="75" customHeight="1" x14ac:dyDescent="0.2">
      <c r="A72" s="64"/>
      <c r="B72" s="26" t="str">
        <f t="shared" si="10"/>
        <v>danhy-backend.hoanmy.com:443 /caresbook2/hsskcn/addbenhsu [Hồ sơ &gt; Thông tin sức khỏe &gt; Thông tin bệnh sử] [Lưu thông tin bệnh sử]</v>
      </c>
      <c r="C72" s="4" t="s">
        <v>229</v>
      </c>
      <c r="D72" s="6" t="s">
        <v>657</v>
      </c>
      <c r="E72" s="6" t="s">
        <v>663</v>
      </c>
      <c r="F72" s="26" t="str">
        <f t="shared" si="9"/>
        <v/>
      </c>
      <c r="G72" s="91" t="s">
        <v>30</v>
      </c>
      <c r="H72" s="27" t="str">
        <f>IF(AND(D72="",E72="",K72="",L72=""),"","["&amp;COUNTIF('Manual Test Log'!$B$6:$B$502,'API List'!B72)&amp;"] log")</f>
        <v>[3] log</v>
      </c>
      <c r="I72" s="33" t="str">
        <f t="shared" si="8"/>
        <v/>
      </c>
      <c r="J72" s="76" t="s">
        <v>333</v>
      </c>
      <c r="K72" s="6" t="s">
        <v>325</v>
      </c>
      <c r="L72" s="29" t="s">
        <v>664</v>
      </c>
      <c r="M72" s="30" t="s">
        <v>665</v>
      </c>
      <c r="N72" s="30" t="s">
        <v>666</v>
      </c>
      <c r="O72" s="30" t="s">
        <v>667</v>
      </c>
      <c r="P72" s="30" t="s">
        <v>338</v>
      </c>
      <c r="Q72" s="30" t="s">
        <v>668</v>
      </c>
      <c r="R72" s="6"/>
      <c r="S72" s="6"/>
      <c r="T72" s="3" t="str">
        <f t="shared" si="3"/>
        <v>View</v>
      </c>
      <c r="U72" s="10"/>
      <c r="V72" s="133" t="s">
        <v>380</v>
      </c>
      <c r="W72" s="133" t="s">
        <v>380</v>
      </c>
      <c r="X72" s="148" t="s">
        <v>381</v>
      </c>
      <c r="Y72" s="133" t="s">
        <v>380</v>
      </c>
      <c r="Z72" s="133" t="s">
        <v>380</v>
      </c>
      <c r="AA72" s="114"/>
      <c r="AB72" s="10"/>
    </row>
    <row r="73" spans="1:28" ht="75" customHeight="1" x14ac:dyDescent="0.2">
      <c r="A73" s="64"/>
      <c r="B73" s="26" t="str">
        <f t="shared" si="10"/>
        <v>-</v>
      </c>
      <c r="C73" s="4" t="s">
        <v>230</v>
      </c>
      <c r="D73" s="6"/>
      <c r="E73" s="6"/>
      <c r="F73" s="26" t="str">
        <f t="shared" si="9"/>
        <v/>
      </c>
      <c r="G73" s="91"/>
      <c r="H73" s="27" t="str">
        <f>IF(AND(D73="",E73="",K73="",L73=""),"","["&amp;COUNTIF('Manual Test Log'!$B$6:$B$502,'API List'!B73)&amp;"] log")</f>
        <v/>
      </c>
      <c r="I73" s="33" t="str">
        <f t="shared" ref="I73:I132" si="11">IF(AND(D73="",E73="",K73="",L73=""),"",IF(ISNUMBER(SEARCH("[0]",H73)),"👈 Add log",""))</f>
        <v/>
      </c>
      <c r="J73" s="76"/>
      <c r="K73" s="6"/>
      <c r="L73" s="29"/>
      <c r="M73" s="30"/>
      <c r="N73" s="30"/>
      <c r="O73" s="30"/>
      <c r="P73" s="30"/>
      <c r="Q73" s="30"/>
      <c r="R73" s="6"/>
      <c r="S73" s="6"/>
      <c r="T73" s="3" t="str">
        <f t="shared" si="3"/>
        <v>View</v>
      </c>
      <c r="U73" s="10"/>
      <c r="V73" s="9"/>
      <c r="W73" s="9"/>
      <c r="X73" s="9"/>
      <c r="Y73" s="9"/>
      <c r="Z73" s="9"/>
      <c r="AA73" s="9"/>
      <c r="AB73" s="10"/>
    </row>
    <row r="74" spans="1:28" ht="75" customHeight="1" x14ac:dyDescent="0.2">
      <c r="A74" s="64"/>
      <c r="B74" s="26" t="str">
        <f t="shared" si="10"/>
        <v xml:space="preserve"> [Group: Liên kết hồ sơ người thân] [liên kết hồ sơ người thân]</v>
      </c>
      <c r="C74" s="4" t="s">
        <v>231</v>
      </c>
      <c r="D74" s="6" t="s">
        <v>669</v>
      </c>
      <c r="E74" s="6" t="s">
        <v>670</v>
      </c>
      <c r="F74" s="26" t="str">
        <f t="shared" si="9"/>
        <v/>
      </c>
      <c r="G74" s="91"/>
      <c r="H74" s="27" t="str">
        <f>IF(AND(D74="",E74="",K74="",L74=""),"","["&amp;COUNTIF('Manual Test Log'!$B$6:$B$502,'API List'!B74)&amp;"] log")</f>
        <v>[0] log</v>
      </c>
      <c r="I74" s="33" t="str">
        <f t="shared" si="11"/>
        <v>👈 Add log</v>
      </c>
      <c r="J74" s="76"/>
      <c r="K74" s="6"/>
      <c r="L74" s="29"/>
      <c r="M74" s="30"/>
      <c r="N74" s="30"/>
      <c r="O74" s="30"/>
      <c r="P74" s="30"/>
      <c r="Q74" s="30"/>
      <c r="R74" s="6"/>
      <c r="S74" s="6"/>
      <c r="T74" s="3" t="str">
        <f t="shared" si="3"/>
        <v>View</v>
      </c>
      <c r="U74" s="10"/>
      <c r="V74" s="9"/>
      <c r="W74" s="9"/>
      <c r="X74" s="9"/>
      <c r="Y74" s="9"/>
      <c r="Z74" s="9"/>
      <c r="AA74" s="9"/>
      <c r="AB74" s="10"/>
    </row>
    <row r="75" spans="1:28" s="125" customFormat="1" ht="75" customHeight="1" x14ac:dyDescent="0.2">
      <c r="A75" s="116"/>
      <c r="B75" s="117" t="str">
        <f>IF(AND(E75="",K75="",L75=""),"-",IF(ISBLANK(E75),K75&amp;L75,K75&amp;L75&amp;" ["&amp;D75&amp;"] ["&amp;E75&amp;"]"))</f>
        <v>danhy-backend.hoanmy.com:443/caresbook2/cskcb/listDetail [Hồ sơ &gt; Hồ sơ người thân &gt; thêm hồ sơ &gt; liên kết tài khoản] [disable (Duplicate #33)]</v>
      </c>
      <c r="C75" s="118" t="s">
        <v>232</v>
      </c>
      <c r="D75" s="118" t="s">
        <v>671</v>
      </c>
      <c r="E75" s="118" t="s">
        <v>672</v>
      </c>
      <c r="F75" s="117" t="str">
        <f t="shared" si="9"/>
        <v/>
      </c>
      <c r="G75" s="119" t="s">
        <v>30</v>
      </c>
      <c r="H75" s="120" t="str">
        <f>IF(AND(D75="",E75="",K75="",L75=""),"","["&amp;COUNTIF('Manual Test Log'!$B$6:$B$502,'API List'!B75)&amp;"] log")</f>
        <v>[0] log</v>
      </c>
      <c r="I75" s="121" t="str">
        <f>IF(AND(D75="",E75="",K75="",L75=""),"",IF(ISNUMBER(SEARCH("[0]",H75)),"👈 Add log",""))</f>
        <v>👈 Add log</v>
      </c>
      <c r="J75" s="122" t="s">
        <v>428</v>
      </c>
      <c r="K75" s="118" t="s">
        <v>429</v>
      </c>
      <c r="L75" s="123" t="s">
        <v>490</v>
      </c>
      <c r="M75" s="117" t="s">
        <v>491</v>
      </c>
      <c r="N75" s="117" t="s">
        <v>673</v>
      </c>
      <c r="O75" s="117"/>
      <c r="P75" s="117" t="s">
        <v>493</v>
      </c>
      <c r="Q75" s="117" t="s">
        <v>674</v>
      </c>
      <c r="R75" s="118"/>
      <c r="S75" s="118"/>
      <c r="T75" s="124" t="str">
        <f t="shared" si="3"/>
        <v>View</v>
      </c>
      <c r="V75" s="114"/>
      <c r="W75" s="114"/>
      <c r="X75" s="114"/>
      <c r="Y75" s="114"/>
      <c r="Z75" s="114"/>
      <c r="AA75" s="114"/>
    </row>
    <row r="76" spans="1:28" s="125" customFormat="1" ht="75" customHeight="1" x14ac:dyDescent="0.2">
      <c r="A76" s="116"/>
      <c r="B76" s="117" t="str">
        <f>IF(AND(E76="",K76="",L76=""),"-",IF(ISBLANK(E76),K76&amp;L76,K76&amp;L76&amp;" ["&amp;D76&amp;"] ["&amp;E76&amp;"]"))</f>
        <v>danhy-backend.hoanmy.com:443/caresbook2/user/checkPatient [Hồ sơ &gt; Hồ sơ người thân &gt; thêm hồ sơ &gt; liên kết tài khoản] [disable (Duplicate #34)]</v>
      </c>
      <c r="C76" s="118" t="s">
        <v>233</v>
      </c>
      <c r="D76" s="118" t="s">
        <v>671</v>
      </c>
      <c r="E76" s="118" t="s">
        <v>675</v>
      </c>
      <c r="F76" s="117" t="str">
        <f t="shared" si="9"/>
        <v/>
      </c>
      <c r="G76" s="119" t="s">
        <v>30</v>
      </c>
      <c r="H76" s="120" t="str">
        <f>IF(AND(D76="",E76="",K76="",L76=""),"","["&amp;COUNTIF('Manual Test Log'!$B$6:$B$502,'API List'!B76)&amp;"] log")</f>
        <v>[0] log</v>
      </c>
      <c r="I76" s="121" t="str">
        <f t="shared" si="11"/>
        <v>👈 Add log</v>
      </c>
      <c r="J76" s="122" t="s">
        <v>435</v>
      </c>
      <c r="K76" s="118" t="s">
        <v>429</v>
      </c>
      <c r="L76" s="123" t="s">
        <v>496</v>
      </c>
      <c r="M76" s="117" t="s">
        <v>676</v>
      </c>
      <c r="N76" s="117" t="s">
        <v>677</v>
      </c>
      <c r="O76" s="117" t="s">
        <v>678</v>
      </c>
      <c r="P76" s="117" t="s">
        <v>679</v>
      </c>
      <c r="Q76" s="117" t="s">
        <v>680</v>
      </c>
      <c r="R76" s="118"/>
      <c r="S76" s="118"/>
      <c r="T76" s="124" t="str">
        <f t="shared" si="3"/>
        <v>View</v>
      </c>
      <c r="V76" s="114"/>
      <c r="W76" s="114"/>
      <c r="X76" s="114"/>
      <c r="Y76" s="114"/>
      <c r="Z76" s="114"/>
      <c r="AA76" s="114"/>
    </row>
    <row r="77" spans="1:28" s="125" customFormat="1" ht="75" customHeight="1" x14ac:dyDescent="0.2">
      <c r="A77" s="116"/>
      <c r="B77" s="117" t="str">
        <f t="shared" ref="B77:B132" si="12">IF(AND(E77="",K77="",L77=""),"-",IF(ISBLANK(E77),K77&amp;L77,K77&amp;L77&amp;" ["&amp;D77&amp;"] ["&amp;E77&amp;"]"))</f>
        <v>danhy-backend.hoanmy.com:443/caresbook2/auth/requestOTP [Hồ sơ &gt; Hồ sơ người thân &gt; thêm hồ sơ &gt; liên kết tài khoản] [disable (Duplicate #35)]</v>
      </c>
      <c r="C77" s="118" t="s">
        <v>234</v>
      </c>
      <c r="D77" s="118" t="s">
        <v>671</v>
      </c>
      <c r="E77" s="118" t="s">
        <v>681</v>
      </c>
      <c r="F77" s="117" t="str">
        <f t="shared" si="9"/>
        <v/>
      </c>
      <c r="G77" s="119" t="s">
        <v>30</v>
      </c>
      <c r="H77" s="120" t="str">
        <f>IF(AND(D77="",E77="",K77="",L77=""),"","["&amp;COUNTIF('Manual Test Log'!$B$6:$B$502,'API List'!B77)&amp;"] log")</f>
        <v>[0] log</v>
      </c>
      <c r="I77" s="121" t="str">
        <f t="shared" si="11"/>
        <v>👈 Add log</v>
      </c>
      <c r="J77" s="122" t="s">
        <v>435</v>
      </c>
      <c r="K77" s="118" t="s">
        <v>429</v>
      </c>
      <c r="L77" s="123" t="s">
        <v>502</v>
      </c>
      <c r="M77" s="117" t="s">
        <v>682</v>
      </c>
      <c r="N77" s="117" t="s">
        <v>683</v>
      </c>
      <c r="O77" s="117" t="s">
        <v>684</v>
      </c>
      <c r="P77" s="117" t="b">
        <v>1</v>
      </c>
      <c r="Q77" s="117" t="s">
        <v>685</v>
      </c>
      <c r="R77" s="118"/>
      <c r="S77" s="118"/>
      <c r="T77" s="124" t="str">
        <f t="shared" si="3"/>
        <v>View</v>
      </c>
      <c r="V77" s="114"/>
      <c r="W77" s="114"/>
      <c r="X77" s="114"/>
      <c r="Y77" s="114"/>
      <c r="Z77" s="114"/>
      <c r="AA77" s="114"/>
    </row>
    <row r="78" spans="1:28" ht="75" customHeight="1" x14ac:dyDescent="0.2">
      <c r="A78" s="64"/>
      <c r="B78" s="26" t="str">
        <f>IF(AND(E78="",K78="",L78=""),"-",IF(ISBLANK(E78),K78&amp;L78,K78&amp;L78&amp;" ["&amp;D78&amp;"] ["&amp;E78&amp;"]"))</f>
        <v>danhy-backend.hoanmy.com:443/caresbook2/auth/verifiedOTPMPIRequest [Hồ sơ &gt; Hồ sơ người thân &gt; thêm hồ sơ &gt; liên kết tài khoản] [thêm hồ sơ người thân]</v>
      </c>
      <c r="C78" s="4" t="s">
        <v>235</v>
      </c>
      <c r="D78" s="6" t="s">
        <v>671</v>
      </c>
      <c r="E78" s="4" t="s">
        <v>686</v>
      </c>
      <c r="F78" s="26" t="str">
        <f t="shared" si="9"/>
        <v/>
      </c>
      <c r="G78" s="91" t="s">
        <v>30</v>
      </c>
      <c r="H78" s="27" t="str">
        <f>IF(AND(D78="",E78="",K78="",L78=""),"","["&amp;COUNTIF('Manual Test Log'!$B$6:$B$502,'API List'!B78)&amp;"] log")</f>
        <v>[2] log</v>
      </c>
      <c r="I78" s="33" t="str">
        <f>IF(AND(D78="",E78="",K78="",L78=""),"",IF(ISNUMBER(SEARCH("[0]",H78)),"👈 Add log",""))</f>
        <v/>
      </c>
      <c r="J78" s="76" t="s">
        <v>435</v>
      </c>
      <c r="K78" s="6" t="s">
        <v>429</v>
      </c>
      <c r="L78" s="29" t="s">
        <v>506</v>
      </c>
      <c r="M78" s="30" t="s">
        <v>687</v>
      </c>
      <c r="N78" s="30" t="s">
        <v>688</v>
      </c>
      <c r="O78" s="30" t="s">
        <v>689</v>
      </c>
      <c r="P78" s="30" t="s">
        <v>690</v>
      </c>
      <c r="Q78" s="30" t="s">
        <v>691</v>
      </c>
      <c r="R78" s="6"/>
      <c r="S78" s="6"/>
      <c r="T78" s="3" t="str">
        <f t="shared" si="3"/>
        <v>View</v>
      </c>
      <c r="U78" s="10"/>
      <c r="V78" s="133" t="s">
        <v>380</v>
      </c>
      <c r="W78" s="133" t="s">
        <v>380</v>
      </c>
      <c r="X78" s="133" t="s">
        <v>380</v>
      </c>
      <c r="Y78" s="148" t="s">
        <v>381</v>
      </c>
      <c r="Z78" s="133" t="s">
        <v>380</v>
      </c>
      <c r="AA78" s="114"/>
      <c r="AB78" s="10"/>
    </row>
    <row r="79" spans="1:28" s="125" customFormat="1" ht="75" customHeight="1" x14ac:dyDescent="0.2">
      <c r="A79" s="116"/>
      <c r="B79" s="117" t="str">
        <f>IF(AND(E79="",K79="",L79=""),"-",IF(ISBLANK(E79),K79&amp;L79,K79&amp;L79&amp;" ["&amp;D79&amp;"] ["&amp;E79&amp;"]"))</f>
        <v>danhy-backend.hoanmy.com:443/caresbook2/user/relative/list [Hồ sơ &gt; Hồ sơ người thân &gt; thêm hồ sơ &gt; xóa] [disable (Duplicate #15)]</v>
      </c>
      <c r="C79" s="118" t="s">
        <v>236</v>
      </c>
      <c r="D79" s="118" t="s">
        <v>692</v>
      </c>
      <c r="E79" s="118" t="s">
        <v>693</v>
      </c>
      <c r="F79" s="117" t="str">
        <f t="shared" si="9"/>
        <v/>
      </c>
      <c r="G79" s="119" t="s">
        <v>30</v>
      </c>
      <c r="H79" s="120" t="str">
        <f>IF(AND(D79="",E79="",K79="",L79=""),"","["&amp;COUNTIF('Manual Test Log'!$B$6:$B$502,'API List'!B79)&amp;"] log")</f>
        <v>[0] log</v>
      </c>
      <c r="I79" s="121" t="str">
        <f>IF(AND(D79="",E79="",K79="",L79=""),"",IF(ISNUMBER(SEARCH("[0]",H79)),"👈 Add log",""))</f>
        <v>👈 Add log</v>
      </c>
      <c r="J79" s="122" t="s">
        <v>428</v>
      </c>
      <c r="K79" s="118" t="s">
        <v>429</v>
      </c>
      <c r="L79" s="123" t="s">
        <v>694</v>
      </c>
      <c r="M79" s="117" t="s">
        <v>695</v>
      </c>
      <c r="N79" s="117" t="s">
        <v>696</v>
      </c>
      <c r="O79" s="117"/>
      <c r="P79" s="117" t="s">
        <v>697</v>
      </c>
      <c r="Q79" s="117" t="s">
        <v>698</v>
      </c>
      <c r="R79" s="118"/>
      <c r="S79" s="118"/>
      <c r="T79" s="124" t="str">
        <f t="shared" si="3"/>
        <v>View</v>
      </c>
      <c r="V79" s="114"/>
      <c r="W79" s="114"/>
      <c r="X79" s="114"/>
      <c r="Y79" s="114"/>
      <c r="Z79" s="114"/>
      <c r="AA79" s="114"/>
    </row>
    <row r="80" spans="1:28" ht="75" customHeight="1" x14ac:dyDescent="0.2">
      <c r="A80" s="64"/>
      <c r="B80" s="26" t="str">
        <f t="shared" si="12"/>
        <v>danhy-backend.hoanmy.com:443/caresbook2/user/relative/remove/68a2e5bb98ceec1aca3d88ff [Hồ sơ &gt; Hồ sơ người thân &gt; thêm hồ sơ &gt; xóa] [xóa hồ sơ người thân]</v>
      </c>
      <c r="C80" s="4" t="s">
        <v>237</v>
      </c>
      <c r="D80" s="6" t="s">
        <v>692</v>
      </c>
      <c r="E80" s="6" t="s">
        <v>699</v>
      </c>
      <c r="F80" s="26" t="str">
        <f t="shared" si="9"/>
        <v/>
      </c>
      <c r="G80" s="91" t="s">
        <v>30</v>
      </c>
      <c r="H80" s="27" t="str">
        <f>IF(AND(D80="",E80="",K80="",L80=""),"","["&amp;COUNTIF('Manual Test Log'!$B$6:$B$502,'API List'!B80)&amp;"] log")</f>
        <v>[2] log</v>
      </c>
      <c r="I80" s="33" t="str">
        <f t="shared" si="11"/>
        <v/>
      </c>
      <c r="J80" s="76" t="s">
        <v>435</v>
      </c>
      <c r="K80" s="6" t="s">
        <v>429</v>
      </c>
      <c r="L80" s="29" t="s">
        <v>700</v>
      </c>
      <c r="M80" s="30" t="s">
        <v>701</v>
      </c>
      <c r="N80" s="30" t="s">
        <v>702</v>
      </c>
      <c r="O80" s="30" t="s">
        <v>703</v>
      </c>
      <c r="P80" s="30" t="b">
        <v>1</v>
      </c>
      <c r="Q80" s="30" t="s">
        <v>704</v>
      </c>
      <c r="R80" s="6"/>
      <c r="S80" s="6"/>
      <c r="T80" s="3" t="str">
        <f t="shared" si="3"/>
        <v>View</v>
      </c>
      <c r="U80" s="10"/>
      <c r="V80" s="133" t="s">
        <v>380</v>
      </c>
      <c r="W80" s="114"/>
      <c r="X80" s="148" t="s">
        <v>381</v>
      </c>
      <c r="Y80" s="133" t="s">
        <v>380</v>
      </c>
      <c r="Z80" s="114"/>
      <c r="AA80" s="114"/>
      <c r="AB80" s="10"/>
    </row>
    <row r="81" spans="1:28" ht="75" customHeight="1" x14ac:dyDescent="0.2">
      <c r="A81" s="64"/>
      <c r="B81" s="26" t="str">
        <f>IF(AND(E81="",K81="",L81=""),"-",IF(ISBLANK(E81),K81&amp;L81,K81&amp;L81&amp;" ["&amp;D81&amp;"] ["&amp;E81&amp;"]"))</f>
        <v xml:space="preserve"> [Group: thêm hồ sơ người thân] [Thêm hồ sơ người thân]</v>
      </c>
      <c r="C81" s="4" t="s">
        <v>268</v>
      </c>
      <c r="D81" s="6" t="s">
        <v>705</v>
      </c>
      <c r="E81" s="6" t="s">
        <v>150</v>
      </c>
      <c r="F81" s="26" t="str">
        <f t="shared" si="9"/>
        <v/>
      </c>
      <c r="G81" s="91"/>
      <c r="H81" s="27" t="str">
        <f>IF(AND(D81="",E81="",K81="",L81=""),"","["&amp;COUNTIF('Manual Test Log'!$B$6:$B$502,'API List'!B81)&amp;"] log")</f>
        <v>[0] log</v>
      </c>
      <c r="I81" s="33" t="str">
        <f>IF(AND(D81="",E81="",K81="",L81=""),"",IF(ISNUMBER(SEARCH("[0]",H81)),"👈 Add log",""))</f>
        <v>👈 Add log</v>
      </c>
      <c r="J81" s="76"/>
      <c r="K81" s="6"/>
      <c r="L81" s="29"/>
      <c r="M81" s="30"/>
      <c r="N81" s="30"/>
      <c r="O81" s="30"/>
      <c r="P81" s="30"/>
      <c r="Q81" s="30"/>
      <c r="R81" s="6"/>
      <c r="S81" s="6"/>
      <c r="T81" s="3" t="str">
        <f>HYPERLINK("#'"&amp;S81&amp;"'!A1","View")</f>
        <v>View</v>
      </c>
      <c r="U81" s="10"/>
      <c r="V81" s="9"/>
      <c r="W81" s="9"/>
      <c r="X81" s="9"/>
      <c r="Y81" s="9"/>
      <c r="Z81" s="9"/>
      <c r="AA81" s="9"/>
      <c r="AB81" s="10"/>
    </row>
    <row r="82" spans="1:28" ht="75" customHeight="1" x14ac:dyDescent="0.2">
      <c r="A82" s="64"/>
      <c r="B82" s="26" t="str">
        <f t="shared" si="12"/>
        <v>danhy-backend.hoanmy.com:443/caresbook2/user/relative/add [Hồ sơ &gt; Hồ sơ người thân &gt; thêm hồ sơ &gt; Nhập liệu] [Thêm hồ sơ người thân thủ công]</v>
      </c>
      <c r="C82" s="4" t="s">
        <v>238</v>
      </c>
      <c r="D82" s="6" t="s">
        <v>706</v>
      </c>
      <c r="E82" s="6" t="s">
        <v>707</v>
      </c>
      <c r="F82" s="26" t="str">
        <f t="shared" si="9"/>
        <v/>
      </c>
      <c r="G82" s="91" t="s">
        <v>30</v>
      </c>
      <c r="H82" s="27" t="str">
        <f>IF(AND(D82="",E82="",K82="",L82=""),"","["&amp;COUNTIF('Manual Test Log'!$B$6:$B$502,'API List'!B82)&amp;"] log")</f>
        <v>[3] log</v>
      </c>
      <c r="I82" s="33" t="str">
        <f t="shared" si="11"/>
        <v/>
      </c>
      <c r="J82" s="76" t="s">
        <v>435</v>
      </c>
      <c r="K82" s="6" t="s">
        <v>429</v>
      </c>
      <c r="L82" s="29" t="s">
        <v>708</v>
      </c>
      <c r="M82" s="30" t="s">
        <v>709</v>
      </c>
      <c r="N82" s="30" t="s">
        <v>710</v>
      </c>
      <c r="O82" s="30" t="s">
        <v>711</v>
      </c>
      <c r="P82" s="30" t="b">
        <v>1</v>
      </c>
      <c r="Q82" s="30" t="s">
        <v>712</v>
      </c>
      <c r="R82" s="6"/>
      <c r="S82" s="6"/>
      <c r="T82" s="3" t="str">
        <f t="shared" si="3"/>
        <v>View</v>
      </c>
      <c r="U82" s="10"/>
      <c r="V82" s="133" t="s">
        <v>380</v>
      </c>
      <c r="W82" s="133" t="s">
        <v>380</v>
      </c>
      <c r="X82" s="133" t="s">
        <v>380</v>
      </c>
      <c r="Y82" s="133" t="s">
        <v>380</v>
      </c>
      <c r="Z82" s="133" t="s">
        <v>380</v>
      </c>
      <c r="AA82" s="114"/>
      <c r="AB82" s="10"/>
    </row>
    <row r="83" spans="1:28" ht="75" customHeight="1" x14ac:dyDescent="0.2">
      <c r="A83" s="64"/>
      <c r="B83" s="26" t="str">
        <f t="shared" si="12"/>
        <v>danhy-backend.hoanmy.com:443/caresbook2/user/info [Hồ sơ &gt; Hồ sơ người thân &gt; đặt làm mặc định] [disable (Duplicate #17)]</v>
      </c>
      <c r="C83" s="4" t="s">
        <v>239</v>
      </c>
      <c r="D83" s="6" t="s">
        <v>713</v>
      </c>
      <c r="E83" s="4" t="s">
        <v>714</v>
      </c>
      <c r="F83" s="26" t="str">
        <f t="shared" si="9"/>
        <v/>
      </c>
      <c r="G83" s="91" t="s">
        <v>30</v>
      </c>
      <c r="H83" s="27" t="str">
        <f>IF(AND(D83="",E83="",K83="",L83=""),"","["&amp;COUNTIF('Manual Test Log'!$B$6:$B$502,'API List'!B83)&amp;"] log")</f>
        <v>[0] log</v>
      </c>
      <c r="I83" s="33" t="str">
        <f t="shared" si="11"/>
        <v>👈 Add log</v>
      </c>
      <c r="J83" s="76" t="s">
        <v>428</v>
      </c>
      <c r="K83" s="6" t="s">
        <v>429</v>
      </c>
      <c r="L83" s="29" t="s">
        <v>715</v>
      </c>
      <c r="M83" s="30" t="s">
        <v>716</v>
      </c>
      <c r="N83" s="30" t="s">
        <v>717</v>
      </c>
      <c r="O83" s="30"/>
      <c r="P83" s="30" t="s">
        <v>718</v>
      </c>
      <c r="Q83" s="30" t="s">
        <v>719</v>
      </c>
      <c r="R83" s="6"/>
      <c r="S83" s="6"/>
      <c r="T83" s="3" t="str">
        <f t="shared" si="3"/>
        <v>View</v>
      </c>
      <c r="U83" s="10"/>
      <c r="V83" s="9"/>
      <c r="W83" s="9"/>
      <c r="X83" s="9"/>
      <c r="Y83" s="9"/>
      <c r="Z83" s="9"/>
      <c r="AA83" s="9"/>
      <c r="AB83" s="10"/>
    </row>
    <row r="84" spans="1:28" ht="75" customHeight="1" x14ac:dyDescent="0.2">
      <c r="A84" s="64"/>
      <c r="B84" s="26" t="str">
        <f t="shared" si="12"/>
        <v>danhy-backend.hoanmy.com:443/caresbook2/hsskcn/details [Hồ sơ &gt; Hồ sơ người thân &gt; đặt làm mặc định] [disable (Duplicate #58)]</v>
      </c>
      <c r="C84" s="4" t="s">
        <v>240</v>
      </c>
      <c r="D84" s="6" t="s">
        <v>713</v>
      </c>
      <c r="E84" s="4" t="s">
        <v>720</v>
      </c>
      <c r="F84" s="26" t="str">
        <f t="shared" si="9"/>
        <v/>
      </c>
      <c r="G84" s="91" t="s">
        <v>30</v>
      </c>
      <c r="H84" s="27" t="str">
        <f>IF(AND(D84="",E84="",K84="",L84=""),"","["&amp;COUNTIF('Manual Test Log'!$B$6:$B$502,'API List'!B84)&amp;"] log")</f>
        <v>[0] log</v>
      </c>
      <c r="I84" s="33" t="str">
        <f t="shared" si="11"/>
        <v>👈 Add log</v>
      </c>
      <c r="J84" s="76" t="s">
        <v>428</v>
      </c>
      <c r="K84" s="6" t="s">
        <v>429</v>
      </c>
      <c r="L84" s="29" t="s">
        <v>614</v>
      </c>
      <c r="M84" s="30" t="s">
        <v>721</v>
      </c>
      <c r="N84" s="30" t="s">
        <v>722</v>
      </c>
      <c r="O84" s="30"/>
      <c r="P84" s="30" t="s">
        <v>723</v>
      </c>
      <c r="Q84" s="30" t="s">
        <v>724</v>
      </c>
      <c r="R84" s="6"/>
      <c r="S84" s="6"/>
      <c r="T84" s="3" t="str">
        <f t="shared" si="3"/>
        <v>View</v>
      </c>
      <c r="U84" s="10"/>
      <c r="V84" s="9"/>
      <c r="W84" s="9"/>
      <c r="X84" s="9"/>
      <c r="Y84" s="9"/>
      <c r="Z84" s="9"/>
      <c r="AA84" s="9"/>
      <c r="AB84" s="10"/>
    </row>
    <row r="85" spans="1:28" ht="75" customHeight="1" x14ac:dyDescent="0.2">
      <c r="A85" s="64"/>
      <c r="B85" s="26" t="str">
        <f t="shared" si="12"/>
        <v>danhy-backend.hoanmy.com:443/caresbook2/user/relative/list [Hồ sơ &gt; Hồ sơ người thân &gt; đặt làm mặc định] [disable (Duplicate #15)]</v>
      </c>
      <c r="C85" s="4" t="s">
        <v>241</v>
      </c>
      <c r="D85" s="6" t="s">
        <v>713</v>
      </c>
      <c r="E85" s="4" t="s">
        <v>693</v>
      </c>
      <c r="F85" s="26" t="str">
        <f t="shared" si="9"/>
        <v/>
      </c>
      <c r="G85" s="91" t="s">
        <v>30</v>
      </c>
      <c r="H85" s="27" t="str">
        <f>IF(AND(D85="",E85="",K85="",L85=""),"","["&amp;COUNTIF('Manual Test Log'!$B$6:$B$502,'API List'!B85)&amp;"] log")</f>
        <v>[0] log</v>
      </c>
      <c r="I85" s="33" t="str">
        <f t="shared" si="11"/>
        <v>👈 Add log</v>
      </c>
      <c r="J85" s="76" t="s">
        <v>428</v>
      </c>
      <c r="K85" s="6" t="s">
        <v>429</v>
      </c>
      <c r="L85" s="29" t="s">
        <v>694</v>
      </c>
      <c r="M85" s="30" t="s">
        <v>725</v>
      </c>
      <c r="N85" s="30" t="s">
        <v>726</v>
      </c>
      <c r="O85" s="30"/>
      <c r="P85" s="30" t="s">
        <v>727</v>
      </c>
      <c r="Q85" s="30" t="s">
        <v>698</v>
      </c>
      <c r="R85" s="6"/>
      <c r="S85" s="6"/>
      <c r="T85" s="3" t="str">
        <f t="shared" si="3"/>
        <v>View</v>
      </c>
      <c r="U85" s="10"/>
      <c r="V85" s="9"/>
      <c r="W85" s="9"/>
      <c r="X85" s="9"/>
      <c r="Y85" s="9"/>
      <c r="Z85" s="9"/>
      <c r="AA85" s="9"/>
      <c r="AB85" s="10"/>
    </row>
    <row r="86" spans="1:28" ht="75" customHeight="1" x14ac:dyDescent="0.2">
      <c r="A86" s="64"/>
      <c r="B86" s="26" t="str">
        <f t="shared" si="12"/>
        <v>danhy-backend.hoanmy.com:443/caresbook2/hssk/68a3e809a2bf6530de0a6afa/list [Hồ sơ &gt; Hồ sơ người thân &gt; đặt làm mặc định] [lấy thông tin  hồ sơ người thân]</v>
      </c>
      <c r="C86" s="4" t="s">
        <v>242</v>
      </c>
      <c r="D86" s="6" t="s">
        <v>713</v>
      </c>
      <c r="E86" s="6" t="s">
        <v>728</v>
      </c>
      <c r="F86" s="26" t="str">
        <f t="shared" si="9"/>
        <v/>
      </c>
      <c r="G86" s="91" t="s">
        <v>30</v>
      </c>
      <c r="H86" s="27" t="str">
        <f>IF(AND(D86="",E86="",K86="",L86=""),"","["&amp;COUNTIF('Manual Test Log'!$B$6:$B$502,'API List'!B86)&amp;"] log")</f>
        <v>[2] log</v>
      </c>
      <c r="I86" s="33" t="str">
        <f t="shared" si="11"/>
        <v/>
      </c>
      <c r="J86" s="76" t="s">
        <v>428</v>
      </c>
      <c r="K86" s="6" t="s">
        <v>429</v>
      </c>
      <c r="L86" s="29" t="s">
        <v>729</v>
      </c>
      <c r="M86" s="30" t="s">
        <v>730</v>
      </c>
      <c r="N86" s="30" t="s">
        <v>731</v>
      </c>
      <c r="O86" s="30"/>
      <c r="P86" s="30" t="s">
        <v>732</v>
      </c>
      <c r="Q86" s="30" t="s">
        <v>733</v>
      </c>
      <c r="R86" s="6"/>
      <c r="S86" s="6"/>
      <c r="T86" s="3" t="str">
        <f t="shared" si="3"/>
        <v>View</v>
      </c>
      <c r="U86" s="10"/>
      <c r="V86" s="133" t="s">
        <v>380</v>
      </c>
      <c r="W86" s="133" t="s">
        <v>380</v>
      </c>
      <c r="X86" s="133" t="s">
        <v>380</v>
      </c>
      <c r="Y86" s="133" t="s">
        <v>380</v>
      </c>
      <c r="Z86" s="133" t="s">
        <v>380</v>
      </c>
      <c r="AA86" s="114"/>
      <c r="AB86" s="10"/>
    </row>
    <row r="87" spans="1:28" ht="75" customHeight="1" x14ac:dyDescent="0.2">
      <c r="A87" s="64"/>
      <c r="B87" s="26" t="str">
        <f>IF(AND(E87="",K87="",L87=""),"-",IF(ISBLANK(E87),K87&amp;L87,K87&amp;L87&amp;" ["&amp;D87&amp;"] ["&amp;E87&amp;"]"))</f>
        <v>danhy-backend.hoanmy.com:443/caresbook2/user/relativeType [Hồ sơ &gt; Hồ sơ người thân &gt; Chi tiết &gt; chỉnh sửa] [disable (Duplicate #16)]</v>
      </c>
      <c r="C87" s="4" t="s">
        <v>264</v>
      </c>
      <c r="D87" s="6" t="s">
        <v>734</v>
      </c>
      <c r="E87" s="4" t="s">
        <v>735</v>
      </c>
      <c r="F87" s="26" t="str">
        <f t="shared" si="9"/>
        <v/>
      </c>
      <c r="G87" s="91" t="s">
        <v>30</v>
      </c>
      <c r="H87" s="27" t="str">
        <f>IF(AND(D87="",E87="",K87="",L87=""),"","["&amp;COUNTIF('Manual Test Log'!$B$6:$B$502,'API List'!B87)&amp;"] log")</f>
        <v>[0] log</v>
      </c>
      <c r="I87" s="33" t="str">
        <f>IF(AND(D87="",E87="",K87="",L87=""),"",IF(ISNUMBER(SEARCH("[0]",H87)),"👈 Add log",""))</f>
        <v>👈 Add log</v>
      </c>
      <c r="J87" s="76" t="s">
        <v>428</v>
      </c>
      <c r="K87" s="6" t="s">
        <v>429</v>
      </c>
      <c r="L87" s="29" t="s">
        <v>736</v>
      </c>
      <c r="M87" s="30" t="s">
        <v>737</v>
      </c>
      <c r="N87" s="30" t="s">
        <v>738</v>
      </c>
      <c r="O87" s="30"/>
      <c r="P87" s="30" t="s">
        <v>739</v>
      </c>
      <c r="Q87" s="30" t="s">
        <v>740</v>
      </c>
      <c r="R87" s="6"/>
      <c r="S87" s="6"/>
      <c r="T87" s="3" t="str">
        <f>HYPERLINK("#'"&amp;S87&amp;"'!A1","View")</f>
        <v>View</v>
      </c>
      <c r="U87" s="10"/>
      <c r="V87" s="9"/>
      <c r="W87" s="9"/>
      <c r="X87" s="9"/>
      <c r="Y87" s="9"/>
      <c r="Z87" s="9"/>
      <c r="AA87" s="9"/>
      <c r="AB87" s="10"/>
    </row>
    <row r="88" spans="1:28" ht="75" customHeight="1" x14ac:dyDescent="0.2">
      <c r="A88" s="64"/>
      <c r="B88" s="26" t="str">
        <f>IF(AND(E88="",K88="",L88=""),"-",IF(ISBLANK(E88),K88&amp;L88,K88&amp;L88&amp;" ["&amp;D88&amp;"] ["&amp;E88&amp;"]"))</f>
        <v>danhy-backend.hoanmy.com:443/caresbook2/user/info [Hồ sơ &gt; Hồ sơ người thân &gt; Chi tiết &gt; chỉnh sửa] [disable (Duplicate #17)]</v>
      </c>
      <c r="C88" s="4" t="s">
        <v>265</v>
      </c>
      <c r="D88" s="6" t="s">
        <v>734</v>
      </c>
      <c r="E88" s="4" t="s">
        <v>714</v>
      </c>
      <c r="F88" s="26" t="str">
        <f t="shared" si="9"/>
        <v/>
      </c>
      <c r="G88" s="91" t="s">
        <v>30</v>
      </c>
      <c r="H88" s="27" t="str">
        <f>IF(AND(D88="",E88="",K88="",L88=""),"","["&amp;COUNTIF('Manual Test Log'!$B$6:$B$502,'API List'!B88)&amp;"] log")</f>
        <v>[0] log</v>
      </c>
      <c r="I88" s="33" t="str">
        <f>IF(AND(D88="",E88="",K88="",L88=""),"",IF(ISNUMBER(SEARCH("[0]",H88)),"👈 Add log",""))</f>
        <v>👈 Add log</v>
      </c>
      <c r="J88" s="76" t="s">
        <v>428</v>
      </c>
      <c r="K88" s="6" t="s">
        <v>429</v>
      </c>
      <c r="L88" s="29" t="s">
        <v>715</v>
      </c>
      <c r="M88" s="30" t="s">
        <v>716</v>
      </c>
      <c r="N88" s="30" t="s">
        <v>741</v>
      </c>
      <c r="O88" s="30"/>
      <c r="P88" s="30" t="s">
        <v>742</v>
      </c>
      <c r="Q88" s="30" t="s">
        <v>719</v>
      </c>
      <c r="R88" s="6"/>
      <c r="S88" s="6"/>
      <c r="T88" s="3" t="str">
        <f>HYPERLINK("#'"&amp;S88&amp;"'!A1","View")</f>
        <v>View</v>
      </c>
      <c r="U88" s="10"/>
      <c r="V88" s="9"/>
      <c r="W88" s="9"/>
      <c r="X88" s="9"/>
      <c r="Y88" s="9"/>
      <c r="Z88" s="9"/>
      <c r="AA88" s="9"/>
      <c r="AB88" s="10"/>
    </row>
    <row r="89" spans="1:28" ht="75" customHeight="1" x14ac:dyDescent="0.2">
      <c r="A89" s="64"/>
      <c r="B89" s="26" t="str">
        <f>IF(AND(E89="",K89="",L89=""),"-",IF(ISBLANK(E89),K89&amp;L89,K89&amp;L89&amp;" ["&amp;D89&amp;"] ["&amp;E89&amp;"]"))</f>
        <v>danhy-backend.hoanmy.com:443/caresbook2/user/relative/list [Hồ sơ &gt; Hồ sơ người thân &gt; Chi tiết &gt; chỉnh sửa] [disable (Duplicate #15)]</v>
      </c>
      <c r="C89" s="4" t="s">
        <v>266</v>
      </c>
      <c r="D89" s="6" t="s">
        <v>734</v>
      </c>
      <c r="E89" s="4" t="s">
        <v>693</v>
      </c>
      <c r="F89" s="26" t="str">
        <f t="shared" si="9"/>
        <v/>
      </c>
      <c r="G89" s="91" t="s">
        <v>30</v>
      </c>
      <c r="H89" s="27" t="str">
        <f>IF(AND(D89="",E89="",K89="",L89=""),"","["&amp;COUNTIF('Manual Test Log'!$B$6:$B$502,'API List'!B89)&amp;"] log")</f>
        <v>[0] log</v>
      </c>
      <c r="I89" s="33" t="str">
        <f>IF(AND(D89="",E89="",K89="",L89=""),"",IF(ISNUMBER(SEARCH("[0]",H89)),"👈 Add log",""))</f>
        <v>👈 Add log</v>
      </c>
      <c r="J89" s="76" t="s">
        <v>428</v>
      </c>
      <c r="K89" s="6" t="s">
        <v>429</v>
      </c>
      <c r="L89" s="29" t="s">
        <v>694</v>
      </c>
      <c r="M89" s="30" t="s">
        <v>725</v>
      </c>
      <c r="N89" s="30" t="s">
        <v>743</v>
      </c>
      <c r="O89" s="30"/>
      <c r="P89" s="30" t="s">
        <v>744</v>
      </c>
      <c r="Q89" s="30" t="s">
        <v>698</v>
      </c>
      <c r="R89" s="6"/>
      <c r="S89" s="6"/>
      <c r="T89" s="3" t="str">
        <f>HYPERLINK("#'"&amp;S89&amp;"'!A1","View")</f>
        <v>View</v>
      </c>
      <c r="U89" s="10"/>
      <c r="V89" s="9"/>
      <c r="W89" s="9"/>
      <c r="X89" s="9"/>
      <c r="Y89" s="9"/>
      <c r="Z89" s="9"/>
      <c r="AA89" s="9"/>
      <c r="AB89" s="10"/>
    </row>
    <row r="90" spans="1:28" ht="75" customHeight="1" x14ac:dyDescent="0.2">
      <c r="A90" s="64"/>
      <c r="B90" s="26" t="str">
        <f>IF(AND(E90="",K90="",L90=""),"-",IF(ISBLANK(E90),K90&amp;L90,K90&amp;L90&amp;" ["&amp;D90&amp;"] ["&amp;E90&amp;"]"))</f>
        <v>danhy-backend.hoanmy.com:443/caresbook2/user/update [Hồ sơ &gt; Hồ sơ người thân &gt; Chi tiết &gt; chỉnh sửa] [disable (Duplicate #21)]</v>
      </c>
      <c r="C90" s="4" t="s">
        <v>267</v>
      </c>
      <c r="D90" s="6" t="s">
        <v>734</v>
      </c>
      <c r="E90" s="4" t="s">
        <v>745</v>
      </c>
      <c r="F90" s="26" t="str">
        <f t="shared" si="9"/>
        <v/>
      </c>
      <c r="G90" s="91" t="s">
        <v>30</v>
      </c>
      <c r="H90" s="27" t="str">
        <f>IF(AND(D90="",E90="",K90="",L90=""),"","["&amp;COUNTIF('Manual Test Log'!$B$6:$B$502,'API List'!B90)&amp;"] log")</f>
        <v>[0] log</v>
      </c>
      <c r="I90" s="33" t="str">
        <f>IF(AND(D90="",E90="",K90="",L90=""),"",IF(ISNUMBER(SEARCH("[0]",H90)),"👈 Add log",""))</f>
        <v>👈 Add log</v>
      </c>
      <c r="J90" s="76" t="s">
        <v>435</v>
      </c>
      <c r="K90" s="6" t="s">
        <v>429</v>
      </c>
      <c r="L90" s="29" t="s">
        <v>746</v>
      </c>
      <c r="M90" s="30" t="s">
        <v>747</v>
      </c>
      <c r="N90" s="30" t="s">
        <v>748</v>
      </c>
      <c r="O90" s="30" t="s">
        <v>749</v>
      </c>
      <c r="P90" s="30" t="s">
        <v>742</v>
      </c>
      <c r="Q90" s="30" t="s">
        <v>750</v>
      </c>
      <c r="R90" s="6"/>
      <c r="S90" s="6"/>
      <c r="T90" s="3" t="str">
        <f>HYPERLINK("#'"&amp;S90&amp;"'!A1","View")</f>
        <v>View</v>
      </c>
      <c r="U90" s="10"/>
      <c r="V90" s="9"/>
      <c r="W90" s="9"/>
      <c r="X90" s="9"/>
      <c r="Y90" s="9"/>
      <c r="Z90" s="9"/>
      <c r="AA90" s="9"/>
      <c r="AB90" s="10"/>
    </row>
    <row r="91" spans="1:28" ht="75" customHeight="1" x14ac:dyDescent="0.2">
      <c r="A91" s="64"/>
      <c r="B91" s="26" t="str">
        <f>IF(AND(E91="",K91="",L91=""),"-",IF(ISBLANK(E91),K91&amp;L91,K91&amp;L91&amp;" ["&amp;D91&amp;"] ["&amp;E91&amp;"]"))</f>
        <v>-</v>
      </c>
      <c r="C91" s="4" t="s">
        <v>269</v>
      </c>
      <c r="D91" s="6"/>
      <c r="E91" s="6"/>
      <c r="F91" s="26" t="str">
        <f t="shared" si="9"/>
        <v/>
      </c>
      <c r="G91" s="91"/>
      <c r="H91" s="27" t="str">
        <f>IF(AND(D91="",E91="",K91="",L91=""),"","["&amp;COUNTIF('Manual Test Log'!$B$6:$B$502,'API List'!B91)&amp;"] log")</f>
        <v/>
      </c>
      <c r="I91" s="33" t="str">
        <f>IF(AND(D91="",E91="",K91="",L91=""),"",IF(ISNUMBER(SEARCH("[0]",H91)),"👈 Add log",""))</f>
        <v/>
      </c>
      <c r="J91" s="76"/>
      <c r="K91" s="6"/>
      <c r="L91" s="29"/>
      <c r="M91" s="30"/>
      <c r="N91" s="30"/>
      <c r="O91" s="30"/>
      <c r="P91" s="30"/>
      <c r="Q91" s="30"/>
      <c r="R91" s="6"/>
      <c r="S91" s="6"/>
      <c r="T91" s="3" t="str">
        <f>HYPERLINK("#'"&amp;S91&amp;"'!A1","View")</f>
        <v>View</v>
      </c>
      <c r="U91" s="10"/>
      <c r="V91" s="9"/>
      <c r="W91" s="9"/>
      <c r="X91" s="9"/>
      <c r="Y91" s="9"/>
      <c r="Z91" s="9"/>
      <c r="AA91" s="9"/>
      <c r="AB91" s="10"/>
    </row>
    <row r="92" spans="1:28" ht="66.75" customHeight="1" x14ac:dyDescent="0.2">
      <c r="A92" s="64"/>
      <c r="B92" s="26"/>
      <c r="C92" s="4"/>
      <c r="D92" s="6"/>
      <c r="E92" s="6"/>
      <c r="F92" s="26"/>
      <c r="G92" s="91"/>
      <c r="H92" s="27"/>
      <c r="I92" s="33"/>
      <c r="J92" s="76"/>
      <c r="K92" s="6"/>
      <c r="L92" s="29"/>
      <c r="M92" s="30"/>
      <c r="N92" s="30"/>
      <c r="O92" s="30"/>
      <c r="P92" s="30"/>
      <c r="Q92" s="30"/>
      <c r="R92" s="6"/>
      <c r="S92" s="6"/>
      <c r="T92" s="3"/>
      <c r="U92" s="10"/>
      <c r="V92" s="9"/>
      <c r="W92" s="9"/>
      <c r="X92" s="9"/>
      <c r="Y92" s="9"/>
      <c r="Z92" s="9"/>
      <c r="AA92" s="114"/>
      <c r="AB92" s="10"/>
    </row>
    <row r="93" spans="1:28" ht="66" x14ac:dyDescent="0.2">
      <c r="A93" s="64"/>
      <c r="B93" s="26" t="str">
        <f t="shared" si="12"/>
        <v xml:space="preserve"> [Group: Đăng nhập và bảo mật &gt; Xác thực hồ sơ y tế bằng sinh trắc học] [Đăng nhập và bảo mật &gt; Xác thực hồ sơ y tế bằng sinh trắc học]</v>
      </c>
      <c r="C93" s="4" t="s">
        <v>243</v>
      </c>
      <c r="D93" s="6" t="s">
        <v>751</v>
      </c>
      <c r="E93" s="6" t="s">
        <v>752</v>
      </c>
      <c r="F93" s="26" t="str">
        <f t="shared" ref="F93:F124" si="13">IF(AND(D93="",E93="",K93="",L93=""),"",IF(COUNTIF(B:B, B93)&gt;1,"👈 Dup. Add label",""))</f>
        <v/>
      </c>
      <c r="G93" s="91"/>
      <c r="H93" s="27" t="str">
        <f>IF(AND(D93="",E93="",K93="",L93=""),"","["&amp;COUNTIF('Manual Test Log'!$B$6:$B$502,'API List'!B93)&amp;"] log")</f>
        <v>[0] log</v>
      </c>
      <c r="I93" s="33" t="str">
        <f t="shared" si="11"/>
        <v>👈 Add log</v>
      </c>
      <c r="J93" s="76"/>
      <c r="K93" s="6"/>
      <c r="L93" s="29"/>
      <c r="M93" s="30"/>
      <c r="N93" s="30"/>
      <c r="O93" s="30"/>
      <c r="P93" s="30"/>
      <c r="Q93" s="30"/>
      <c r="R93" s="6"/>
      <c r="S93" s="6"/>
      <c r="T93" s="3" t="str">
        <f t="shared" si="3"/>
        <v>View</v>
      </c>
      <c r="U93" s="10"/>
      <c r="V93" s="9"/>
      <c r="W93" s="9"/>
      <c r="X93" s="9"/>
      <c r="Y93" s="9"/>
      <c r="Z93" s="9"/>
      <c r="AA93" s="9"/>
      <c r="AB93" s="10"/>
    </row>
    <row r="94" spans="1:28" s="125" customFormat="1" ht="75" customHeight="1" x14ac:dyDescent="0.2">
      <c r="A94" s="116"/>
      <c r="B94" s="117" t="str">
        <f t="shared" si="12"/>
        <v>danhy-backend.hoanmy.com:443 /caresbook2/biometric/new  [Đăng nhập và bảo mật &gt; Xác thực hồ sơ y tế bằng sinh trắc học] [enable / disable (Duplicate #45)]</v>
      </c>
      <c r="C94" s="118" t="s">
        <v>244</v>
      </c>
      <c r="D94" s="118" t="s">
        <v>752</v>
      </c>
      <c r="E94" s="118" t="s">
        <v>753</v>
      </c>
      <c r="F94" s="117" t="str">
        <f t="shared" si="13"/>
        <v/>
      </c>
      <c r="G94" s="119" t="s">
        <v>30</v>
      </c>
      <c r="H94" s="120" t="str">
        <f>IF(AND(D94="",E94="",K94="",L94=""),"","["&amp;COUNTIF('Manual Test Log'!$B$6:$B$502,'API List'!B94)&amp;"] log")</f>
        <v>[0] log</v>
      </c>
      <c r="I94" s="121" t="str">
        <f t="shared" si="11"/>
        <v>👈 Add log</v>
      </c>
      <c r="J94" s="122" t="s">
        <v>333</v>
      </c>
      <c r="K94" s="118" t="s">
        <v>325</v>
      </c>
      <c r="L94" s="123" t="s">
        <v>555</v>
      </c>
      <c r="M94" s="117" t="s">
        <v>754</v>
      </c>
      <c r="N94" s="117" t="s">
        <v>755</v>
      </c>
      <c r="O94" s="117" t="s">
        <v>756</v>
      </c>
      <c r="P94" s="117" t="s">
        <v>338</v>
      </c>
      <c r="Q94" s="117" t="s">
        <v>757</v>
      </c>
      <c r="R94" s="118"/>
      <c r="S94" s="118"/>
      <c r="T94" s="124" t="str">
        <f t="shared" si="3"/>
        <v>View</v>
      </c>
      <c r="V94" s="114"/>
      <c r="W94" s="114"/>
      <c r="X94" s="114"/>
      <c r="Y94" s="114"/>
      <c r="Z94" s="114"/>
      <c r="AA94" s="114"/>
    </row>
    <row r="95" spans="1:28" ht="75" customHeight="1" x14ac:dyDescent="0.2">
      <c r="A95" s="64"/>
      <c r="B95" s="26" t="str">
        <f t="shared" si="12"/>
        <v>-</v>
      </c>
      <c r="C95" s="4" t="s">
        <v>245</v>
      </c>
      <c r="D95" s="6"/>
      <c r="E95" s="6"/>
      <c r="F95" s="26" t="str">
        <f t="shared" si="13"/>
        <v/>
      </c>
      <c r="G95" s="91"/>
      <c r="H95" s="27" t="str">
        <f>IF(AND(D95="",E95="",K95="",L95=""),"","["&amp;COUNTIF('Manual Test Log'!$B$6:$B$502,'API List'!B95)&amp;"] log")</f>
        <v/>
      </c>
      <c r="I95" s="33" t="str">
        <f t="shared" si="11"/>
        <v/>
      </c>
      <c r="J95" s="76"/>
      <c r="K95" s="6"/>
      <c r="L95" s="29"/>
      <c r="M95" s="30"/>
      <c r="N95" s="30"/>
      <c r="O95" s="30"/>
      <c r="P95" s="30"/>
      <c r="Q95" s="30"/>
      <c r="R95" s="6"/>
      <c r="S95" s="6"/>
      <c r="T95" s="3" t="str">
        <f t="shared" si="3"/>
        <v>View</v>
      </c>
      <c r="U95" s="10"/>
      <c r="V95" s="9"/>
      <c r="W95" s="9"/>
      <c r="X95" s="9"/>
      <c r="Y95" s="9"/>
      <c r="Z95" s="9"/>
      <c r="AA95" s="9"/>
      <c r="AB95" s="10"/>
    </row>
    <row r="96" spans="1:28" ht="75" customHeight="1" x14ac:dyDescent="0.2">
      <c r="A96" s="64"/>
      <c r="B96" s="26" t="str">
        <f t="shared" si="12"/>
        <v xml:space="preserve"> [Group: Đăng nhập và bảo mật &gt; Xác thực hồ sơ y tế bằng mật mã] [Đăng nhập và bảo mật &gt; Xác thực hồ sơ y tế bằng mật mã]</v>
      </c>
      <c r="C96" s="4" t="s">
        <v>246</v>
      </c>
      <c r="D96" s="6" t="s">
        <v>758</v>
      </c>
      <c r="E96" s="6" t="s">
        <v>759</v>
      </c>
      <c r="F96" s="26" t="str">
        <f t="shared" si="13"/>
        <v/>
      </c>
      <c r="G96" s="91"/>
      <c r="H96" s="27" t="str">
        <f>IF(AND(D96="",E96="",K96="",L96=""),"","["&amp;COUNTIF('Manual Test Log'!$B$6:$B$502,'API List'!B96)&amp;"] log")</f>
        <v>[1] log</v>
      </c>
      <c r="I96" s="33" t="str">
        <f t="shared" si="11"/>
        <v/>
      </c>
      <c r="J96" s="76"/>
      <c r="K96" s="6"/>
      <c r="L96" s="29"/>
      <c r="M96" s="30"/>
      <c r="N96" s="30"/>
      <c r="O96" s="30"/>
      <c r="P96" s="30"/>
      <c r="Q96" s="30"/>
      <c r="R96" s="6"/>
      <c r="S96" s="6"/>
      <c r="T96" s="3" t="str">
        <f t="shared" si="3"/>
        <v>View</v>
      </c>
      <c r="U96" s="10"/>
      <c r="V96" s="9"/>
      <c r="W96" s="9"/>
      <c r="X96" s="9"/>
      <c r="Y96" s="9"/>
      <c r="Z96" s="9"/>
      <c r="AA96" s="9"/>
      <c r="AB96" s="10"/>
    </row>
    <row r="97" spans="1:28" ht="75" customHeight="1" x14ac:dyDescent="0.2">
      <c r="A97" s="64"/>
      <c r="B97" s="26" t="str">
        <f t="shared" si="12"/>
        <v>danhy-backend.hoanmy.com:443 /caresbook2/pin-code/get?userId=6895a3abd65841414b714eba  [Đăng nhập và bảo mật &gt; Xác thực hồ sơ y tế bằng mật mã] [get]</v>
      </c>
      <c r="C97" s="4" t="s">
        <v>247</v>
      </c>
      <c r="D97" s="6" t="s">
        <v>759</v>
      </c>
      <c r="E97" s="6" t="s">
        <v>760</v>
      </c>
      <c r="F97" s="26" t="str">
        <f t="shared" si="13"/>
        <v/>
      </c>
      <c r="G97" s="91" t="s">
        <v>30</v>
      </c>
      <c r="H97" s="27" t="str">
        <f>IF(AND(D97="",E97="",K97="",L97=""),"","["&amp;COUNTIF('Manual Test Log'!$B$6:$B$502,'API List'!B97)&amp;"] log")</f>
        <v>[3] log</v>
      </c>
      <c r="I97" s="33" t="str">
        <f t="shared" si="11"/>
        <v/>
      </c>
      <c r="J97" s="76" t="s">
        <v>324</v>
      </c>
      <c r="K97" s="6" t="s">
        <v>325</v>
      </c>
      <c r="L97" s="29" t="s">
        <v>761</v>
      </c>
      <c r="M97" s="30" t="s">
        <v>762</v>
      </c>
      <c r="N97" s="30" t="s">
        <v>763</v>
      </c>
      <c r="O97" s="30" t="s">
        <v>131</v>
      </c>
      <c r="P97" s="30" t="s">
        <v>764</v>
      </c>
      <c r="Q97" s="30" t="s">
        <v>765</v>
      </c>
      <c r="R97" s="6"/>
      <c r="S97" s="6"/>
      <c r="T97" s="3" t="str">
        <f t="shared" si="3"/>
        <v>View</v>
      </c>
      <c r="U97" s="10"/>
      <c r="V97" s="133" t="s">
        <v>380</v>
      </c>
      <c r="W97" s="133" t="s">
        <v>380</v>
      </c>
      <c r="X97" s="148" t="s">
        <v>381</v>
      </c>
      <c r="Y97" s="133" t="s">
        <v>380</v>
      </c>
      <c r="Z97" s="133" t="s">
        <v>380</v>
      </c>
      <c r="AA97" s="114"/>
      <c r="AB97" s="10"/>
    </row>
    <row r="98" spans="1:28" ht="75" customHeight="1" x14ac:dyDescent="0.2">
      <c r="A98" s="64"/>
      <c r="B98" s="26" t="str">
        <f t="shared" si="12"/>
        <v>danhy-backend.hoanmy.com:443 /caresbook2/pin-code/new  [Đăng nhập và bảo mật &gt; Xác thực hồ sơ y tế bằng mật mã] [enable]</v>
      </c>
      <c r="C98" s="4" t="s">
        <v>248</v>
      </c>
      <c r="D98" s="6" t="s">
        <v>759</v>
      </c>
      <c r="E98" s="6" t="s">
        <v>554</v>
      </c>
      <c r="F98" s="26" t="str">
        <f t="shared" si="13"/>
        <v/>
      </c>
      <c r="G98" s="91" t="s">
        <v>30</v>
      </c>
      <c r="H98" s="27" t="str">
        <f>IF(AND(D98="",E98="",K98="",L98=""),"","["&amp;COUNTIF('Manual Test Log'!$B$6:$B$502,'API List'!B98)&amp;"] log")</f>
        <v>[4] log</v>
      </c>
      <c r="I98" s="33" t="str">
        <f t="shared" si="11"/>
        <v/>
      </c>
      <c r="J98" s="76" t="s">
        <v>333</v>
      </c>
      <c r="K98" s="6" t="s">
        <v>325</v>
      </c>
      <c r="L98" s="29" t="s">
        <v>766</v>
      </c>
      <c r="M98" s="30" t="s">
        <v>767</v>
      </c>
      <c r="N98" s="30" t="s">
        <v>768</v>
      </c>
      <c r="O98" s="30" t="s">
        <v>769</v>
      </c>
      <c r="P98" s="30" t="s">
        <v>764</v>
      </c>
      <c r="Q98" s="30" t="s">
        <v>770</v>
      </c>
      <c r="R98" s="6"/>
      <c r="S98" s="6"/>
      <c r="T98" s="3" t="str">
        <f t="shared" si="3"/>
        <v>View</v>
      </c>
      <c r="U98" s="10"/>
      <c r="V98" s="133" t="s">
        <v>380</v>
      </c>
      <c r="W98" s="133" t="s">
        <v>380</v>
      </c>
      <c r="X98" s="148" t="s">
        <v>381</v>
      </c>
      <c r="Y98" s="133" t="s">
        <v>380</v>
      </c>
      <c r="Z98" s="133" t="s">
        <v>380</v>
      </c>
      <c r="AA98" s="114"/>
      <c r="AB98" s="10"/>
    </row>
    <row r="99" spans="1:28" ht="75" customHeight="1" x14ac:dyDescent="0.2">
      <c r="A99" s="64"/>
      <c r="B99" s="26" t="str">
        <f t="shared" si="12"/>
        <v>danhy-backend.hoanmy.com:443 /caresbook2/pin-code/delete  [Đăng nhập và bảo mật &gt; Xác thực hồ sơ y tế bằng mật mã] [disable]</v>
      </c>
      <c r="C99" s="4" t="s">
        <v>249</v>
      </c>
      <c r="D99" s="6" t="s">
        <v>759</v>
      </c>
      <c r="E99" s="6" t="s">
        <v>771</v>
      </c>
      <c r="F99" s="26" t="str">
        <f t="shared" si="13"/>
        <v/>
      </c>
      <c r="G99" s="91" t="s">
        <v>30</v>
      </c>
      <c r="H99" s="27" t="str">
        <f>IF(AND(D99="",E99="",K99="",L99=""),"","["&amp;COUNTIF('Manual Test Log'!$B$6:$B$502,'API List'!B99)&amp;"] log")</f>
        <v>[4] log</v>
      </c>
      <c r="I99" s="33" t="str">
        <f t="shared" si="11"/>
        <v/>
      </c>
      <c r="J99" s="76" t="s">
        <v>333</v>
      </c>
      <c r="K99" s="6" t="s">
        <v>325</v>
      </c>
      <c r="L99" s="29" t="s">
        <v>772</v>
      </c>
      <c r="M99" s="30" t="s">
        <v>773</v>
      </c>
      <c r="N99" s="30" t="s">
        <v>774</v>
      </c>
      <c r="O99" s="30" t="s">
        <v>769</v>
      </c>
      <c r="P99" s="30" t="s">
        <v>338</v>
      </c>
      <c r="Q99" s="30" t="s">
        <v>775</v>
      </c>
      <c r="R99" s="6"/>
      <c r="S99" s="6"/>
      <c r="T99" s="3" t="str">
        <f t="shared" si="3"/>
        <v>View</v>
      </c>
      <c r="U99" s="10"/>
      <c r="V99" s="133" t="s">
        <v>380</v>
      </c>
      <c r="W99" s="133" t="s">
        <v>380</v>
      </c>
      <c r="X99" s="148" t="s">
        <v>381</v>
      </c>
      <c r="Y99" s="133" t="s">
        <v>380</v>
      </c>
      <c r="Z99" s="133" t="s">
        <v>380</v>
      </c>
      <c r="AA99" s="114"/>
      <c r="AB99" s="10"/>
    </row>
    <row r="100" spans="1:28" ht="75" customHeight="1" x14ac:dyDescent="0.2">
      <c r="A100" s="64"/>
      <c r="B100" s="26" t="str">
        <f t="shared" si="12"/>
        <v>danhy-backend.hoanmy.com:443 /caresbook2/pin-code/check  [Hồ sơ &gt; {Thông tin} &gt; Xác thực để tiếp tục] [check]</v>
      </c>
      <c r="C100" s="4" t="s">
        <v>250</v>
      </c>
      <c r="D100" s="6" t="s">
        <v>776</v>
      </c>
      <c r="E100" s="6" t="s">
        <v>777</v>
      </c>
      <c r="F100" s="26" t="str">
        <f t="shared" si="13"/>
        <v/>
      </c>
      <c r="G100" s="91" t="s">
        <v>30</v>
      </c>
      <c r="H100" s="27" t="str">
        <f>IF(AND(D100="",E100="",K100="",L100=""),"","["&amp;COUNTIF('Manual Test Log'!$B$6:$B$502,'API List'!B100)&amp;"] log")</f>
        <v>[6] log</v>
      </c>
      <c r="I100" s="33" t="str">
        <f t="shared" si="11"/>
        <v/>
      </c>
      <c r="J100" s="76" t="s">
        <v>333</v>
      </c>
      <c r="K100" s="6" t="s">
        <v>325</v>
      </c>
      <c r="L100" s="29" t="s">
        <v>778</v>
      </c>
      <c r="M100" s="30" t="s">
        <v>779</v>
      </c>
      <c r="N100" s="30" t="s">
        <v>780</v>
      </c>
      <c r="O100" s="30" t="s">
        <v>781</v>
      </c>
      <c r="P100" s="30" t="s">
        <v>338</v>
      </c>
      <c r="Q100" s="30" t="s">
        <v>782</v>
      </c>
      <c r="R100" s="6"/>
      <c r="S100" s="6"/>
      <c r="T100" s="3" t="str">
        <f t="shared" si="3"/>
        <v>View</v>
      </c>
      <c r="U100" s="10"/>
      <c r="V100" s="133" t="s">
        <v>380</v>
      </c>
      <c r="W100" s="133" t="s">
        <v>380</v>
      </c>
      <c r="X100" s="148" t="s">
        <v>381</v>
      </c>
      <c r="Y100" s="133" t="s">
        <v>380</v>
      </c>
      <c r="Z100" s="114"/>
      <c r="AA100" s="114"/>
      <c r="AB100" s="10"/>
    </row>
    <row r="101" spans="1:28" ht="75" customHeight="1" x14ac:dyDescent="0.2">
      <c r="A101" s="64"/>
      <c r="B101" s="26" t="str">
        <f t="shared" si="12"/>
        <v xml:space="preserve"> [Group: Đăng xuất] [Đăng xuất]</v>
      </c>
      <c r="C101" s="4" t="s">
        <v>251</v>
      </c>
      <c r="D101" s="6" t="s">
        <v>783</v>
      </c>
      <c r="E101" s="6" t="s">
        <v>187</v>
      </c>
      <c r="F101" s="26" t="str">
        <f t="shared" si="13"/>
        <v/>
      </c>
      <c r="G101" s="91"/>
      <c r="H101" s="27" t="str">
        <f>IF(AND(D101="",E101="",K101="",L101=""),"","["&amp;COUNTIF('Manual Test Log'!$B$6:$B$502,'API List'!B101)&amp;"] log")</f>
        <v>[1] log</v>
      </c>
      <c r="I101" s="33" t="str">
        <f t="shared" si="11"/>
        <v/>
      </c>
      <c r="J101" s="76"/>
      <c r="K101" s="6"/>
      <c r="L101" s="29"/>
      <c r="M101" s="30"/>
      <c r="N101" s="30"/>
      <c r="O101" s="30"/>
      <c r="P101" s="30"/>
      <c r="Q101" s="30"/>
      <c r="R101" s="6"/>
      <c r="S101" s="6"/>
      <c r="T101" s="3" t="str">
        <f t="shared" si="3"/>
        <v>View</v>
      </c>
      <c r="U101" s="10"/>
      <c r="V101" s="9"/>
      <c r="W101" s="9"/>
      <c r="X101" s="9"/>
      <c r="Y101" s="9"/>
      <c r="Z101" s="9"/>
      <c r="AA101" s="9"/>
      <c r="AB101" s="10"/>
    </row>
    <row r="102" spans="1:28" ht="75" customHeight="1" x14ac:dyDescent="0.2">
      <c r="A102" s="64"/>
      <c r="B102" s="26" t="str">
        <f t="shared" si="12"/>
        <v>danhy-backend.hoanmy.com:443 /caresbook2/fcm/token/delete  [Đăng xuẩt] [remove fcm token]</v>
      </c>
      <c r="C102" s="4" t="s">
        <v>252</v>
      </c>
      <c r="D102" s="6" t="s">
        <v>784</v>
      </c>
      <c r="E102" s="6" t="s">
        <v>785</v>
      </c>
      <c r="F102" s="26" t="str">
        <f t="shared" si="13"/>
        <v/>
      </c>
      <c r="G102" s="91" t="s">
        <v>30</v>
      </c>
      <c r="H102" s="27" t="str">
        <f>IF(AND(D102="",E102="",K102="",L102=""),"","["&amp;COUNTIF('Manual Test Log'!$B$6:$B$502,'API List'!B102)&amp;"] log")</f>
        <v>[3] log</v>
      </c>
      <c r="I102" s="33" t="str">
        <f t="shared" si="11"/>
        <v/>
      </c>
      <c r="J102" s="76" t="s">
        <v>333</v>
      </c>
      <c r="K102" s="6" t="s">
        <v>325</v>
      </c>
      <c r="L102" s="29" t="s">
        <v>786</v>
      </c>
      <c r="M102" s="30" t="s">
        <v>787</v>
      </c>
      <c r="N102" s="30" t="s">
        <v>788</v>
      </c>
      <c r="O102" s="30" t="s">
        <v>789</v>
      </c>
      <c r="P102" s="30" t="s">
        <v>790</v>
      </c>
      <c r="Q102" s="30" t="s">
        <v>379</v>
      </c>
      <c r="R102" s="6"/>
      <c r="S102" s="6"/>
      <c r="T102" s="3" t="str">
        <f t="shared" si="3"/>
        <v>View</v>
      </c>
      <c r="U102" s="10"/>
      <c r="V102" s="133" t="s">
        <v>380</v>
      </c>
      <c r="W102" s="133" t="s">
        <v>380</v>
      </c>
      <c r="X102" s="148" t="s">
        <v>381</v>
      </c>
      <c r="Y102" s="133" t="s">
        <v>380</v>
      </c>
      <c r="Z102" s="133" t="s">
        <v>380</v>
      </c>
      <c r="AA102" s="114"/>
      <c r="AB102" s="10"/>
    </row>
    <row r="103" spans="1:28" ht="75" customHeight="1" x14ac:dyDescent="0.2">
      <c r="A103" s="64"/>
      <c r="B103" s="26" t="str">
        <f t="shared" si="12"/>
        <v>-</v>
      </c>
      <c r="C103" s="4" t="s">
        <v>253</v>
      </c>
      <c r="D103" s="6"/>
      <c r="E103" s="6"/>
      <c r="F103" s="26" t="str">
        <f t="shared" si="13"/>
        <v/>
      </c>
      <c r="G103" s="91"/>
      <c r="H103" s="27" t="str">
        <f>IF(AND(D103="",E103="",K103="",L103=""),"","["&amp;COUNTIF('Manual Test Log'!$B$6:$B$502,'API List'!B103)&amp;"] log")</f>
        <v/>
      </c>
      <c r="I103" s="33" t="str">
        <f t="shared" si="11"/>
        <v/>
      </c>
      <c r="J103" s="76"/>
      <c r="K103" s="6"/>
      <c r="L103" s="29"/>
      <c r="M103" s="30"/>
      <c r="N103" s="30"/>
      <c r="O103" s="30"/>
      <c r="P103" s="30"/>
      <c r="Q103" s="30"/>
      <c r="R103" s="6"/>
      <c r="S103" s="6"/>
      <c r="T103" s="3" t="str">
        <f t="shared" si="3"/>
        <v>View</v>
      </c>
      <c r="U103" s="10"/>
      <c r="V103" s="9"/>
      <c r="W103" s="9"/>
      <c r="X103" s="9"/>
      <c r="Y103" s="9"/>
      <c r="Z103" s="9"/>
      <c r="AA103" s="9"/>
      <c r="AB103" s="10"/>
    </row>
    <row r="104" spans="1:28" ht="75" customHeight="1" x14ac:dyDescent="0.2">
      <c r="A104" s="64"/>
      <c r="B104" s="26" t="str">
        <f t="shared" si="12"/>
        <v>-</v>
      </c>
      <c r="C104" s="4" t="s">
        <v>254</v>
      </c>
      <c r="D104" s="6"/>
      <c r="E104" s="6"/>
      <c r="F104" s="26" t="str">
        <f t="shared" si="13"/>
        <v/>
      </c>
      <c r="G104" s="91"/>
      <c r="H104" s="27" t="str">
        <f>IF(AND(D104="",E104="",K104="",L104=""),"","["&amp;COUNTIF('Manual Test Log'!$B$6:$B$502,'API List'!B104)&amp;"] log")</f>
        <v/>
      </c>
      <c r="I104" s="33" t="str">
        <f t="shared" si="11"/>
        <v/>
      </c>
      <c r="J104" s="76"/>
      <c r="K104" s="6"/>
      <c r="L104" s="29"/>
      <c r="M104" s="30"/>
      <c r="N104" s="30"/>
      <c r="O104" s="30"/>
      <c r="P104" s="30"/>
      <c r="Q104" s="30"/>
      <c r="R104" s="6"/>
      <c r="S104" s="6"/>
      <c r="T104" s="3" t="str">
        <f t="shared" si="3"/>
        <v>View</v>
      </c>
      <c r="U104" s="10"/>
      <c r="V104" s="9"/>
      <c r="W104" s="9"/>
      <c r="X104" s="9"/>
      <c r="Y104" s="9"/>
      <c r="Z104" s="9"/>
      <c r="AA104" s="9"/>
      <c r="AB104" s="10"/>
    </row>
    <row r="105" spans="1:28" ht="75" customHeight="1" x14ac:dyDescent="0.2">
      <c r="A105" s="64"/>
      <c r="B105" s="26" t="str">
        <f t="shared" si="12"/>
        <v>-</v>
      </c>
      <c r="C105" s="4" t="s">
        <v>255</v>
      </c>
      <c r="D105" s="6"/>
      <c r="E105" s="6"/>
      <c r="F105" s="26" t="str">
        <f t="shared" si="13"/>
        <v/>
      </c>
      <c r="G105" s="91"/>
      <c r="H105" s="27" t="str">
        <f>IF(AND(D105="",E105="",K105="",L105=""),"","["&amp;COUNTIF('Manual Test Log'!$B$6:$B$502,'API List'!B105)&amp;"] log")</f>
        <v/>
      </c>
      <c r="I105" s="33" t="str">
        <f t="shared" si="11"/>
        <v/>
      </c>
      <c r="J105" s="76"/>
      <c r="K105" s="6"/>
      <c r="L105" s="29"/>
      <c r="M105" s="30"/>
      <c r="N105" s="30"/>
      <c r="O105" s="30"/>
      <c r="P105" s="30"/>
      <c r="Q105" s="30"/>
      <c r="R105" s="6"/>
      <c r="S105" s="6"/>
      <c r="T105" s="3" t="str">
        <f t="shared" si="3"/>
        <v>View</v>
      </c>
      <c r="U105" s="10"/>
      <c r="V105" s="9"/>
      <c r="W105" s="9"/>
      <c r="X105" s="9"/>
      <c r="Y105" s="9"/>
      <c r="Z105" s="9"/>
      <c r="AA105" s="9"/>
      <c r="AB105" s="10"/>
    </row>
    <row r="106" spans="1:28" ht="75" customHeight="1" x14ac:dyDescent="0.2">
      <c r="A106" s="64"/>
      <c r="B106" s="26" t="str">
        <f>IF(AND(E106="",K106="",L106=""),"-",IF(ISBLANK(E106),K106&amp;L106,K106&amp;L106&amp;" ["&amp;D106&amp;"] ["&amp;E106&amp;"]"))</f>
        <v xml:space="preserve"> [Group: Xem lịch sử khám chữa bệnh] [Xem lịch sử khám chữa bệnh]</v>
      </c>
      <c r="C106" s="4" t="s">
        <v>246</v>
      </c>
      <c r="D106" s="6" t="s">
        <v>791</v>
      </c>
      <c r="E106" s="6" t="s">
        <v>154</v>
      </c>
      <c r="F106" s="26" t="str">
        <f t="shared" si="13"/>
        <v/>
      </c>
      <c r="G106" s="91"/>
      <c r="H106" s="27" t="str">
        <f>IF(AND(D106="",E106="",K106="",L106=""),"","["&amp;COUNTIF('Manual Test Log'!$B$6:$B$502,'API List'!B106)&amp;"] log")</f>
        <v>[0] log</v>
      </c>
      <c r="I106" s="33" t="str">
        <f>IF(AND(D106="",E106="",K106="",L106=""),"",IF(ISNUMBER(SEARCH("[0]",H106)),"👈 Add log",""))</f>
        <v>👈 Add log</v>
      </c>
      <c r="J106" s="76"/>
      <c r="K106" s="6"/>
      <c r="L106" s="29"/>
      <c r="M106" s="30"/>
      <c r="N106" s="30"/>
      <c r="O106" s="30"/>
      <c r="P106" s="30"/>
      <c r="Q106" s="30"/>
      <c r="R106" s="6"/>
      <c r="S106" s="6"/>
      <c r="T106" s="3" t="str">
        <f>HYPERLINK("#'"&amp;S106&amp;"'!A1","View")</f>
        <v>View</v>
      </c>
      <c r="U106" s="10"/>
      <c r="V106" s="9"/>
      <c r="W106" s="9"/>
      <c r="X106" s="9"/>
      <c r="Y106" s="9"/>
      <c r="Z106" s="9"/>
      <c r="AA106" s="9"/>
      <c r="AB106" s="10"/>
    </row>
    <row r="107" spans="1:28" s="125" customFormat="1" ht="75" customHeight="1" x14ac:dyDescent="0.2">
      <c r="A107" s="116"/>
      <c r="B107" s="117" t="str">
        <f t="shared" si="12"/>
        <v>danhy-backend.hoanmy.com:443/forhis/hskcb/caresbook/getExaminations [Kết quả khám bệnh] [getExaminations
(Duplicate #38)]</v>
      </c>
      <c r="C107" s="118" t="s">
        <v>256</v>
      </c>
      <c r="D107" s="118" t="s">
        <v>792</v>
      </c>
      <c r="E107" s="118" t="s">
        <v>793</v>
      </c>
      <c r="F107" s="117" t="str">
        <f t="shared" si="13"/>
        <v/>
      </c>
      <c r="G107" s="119" t="s">
        <v>33</v>
      </c>
      <c r="H107" s="120" t="str">
        <f>IF(AND(D107="",E107="",K107="",L107=""),"","["&amp;COUNTIF('Manual Test Log'!$B$6:$B$502,'API List'!B107)&amp;"] log")</f>
        <v>[0] log</v>
      </c>
      <c r="I107" s="121" t="str">
        <f t="shared" si="11"/>
        <v>👈 Add log</v>
      </c>
      <c r="J107" s="122" t="s">
        <v>435</v>
      </c>
      <c r="K107" s="118" t="s">
        <v>429</v>
      </c>
      <c r="L107" s="123" t="s">
        <v>519</v>
      </c>
      <c r="M107" s="117" t="s">
        <v>794</v>
      </c>
      <c r="N107" s="117" t="s">
        <v>795</v>
      </c>
      <c r="O107" s="117" t="s">
        <v>796</v>
      </c>
      <c r="P107" s="117" t="s">
        <v>797</v>
      </c>
      <c r="Q107" s="117" t="s">
        <v>440</v>
      </c>
      <c r="R107" s="118"/>
      <c r="S107" s="118"/>
      <c r="T107" s="124" t="str">
        <f t="shared" si="3"/>
        <v>View</v>
      </c>
      <c r="V107" s="114"/>
      <c r="W107" s="114"/>
      <c r="X107" s="114"/>
      <c r="Y107" s="114"/>
      <c r="Z107" s="114"/>
      <c r="AA107" s="114"/>
    </row>
    <row r="108" spans="1:28" ht="75" customHeight="1" x14ac:dyDescent="0.2">
      <c r="A108" s="64"/>
      <c r="B108" s="26" t="str">
        <f t="shared" si="12"/>
        <v>danhy-backend.hoanmy.com:443/forhis/booking/getAppointments [Kết quả khám bệnh] [getAppointments]</v>
      </c>
      <c r="C108" s="4" t="s">
        <v>257</v>
      </c>
      <c r="D108" s="6" t="s">
        <v>792</v>
      </c>
      <c r="E108" s="6" t="s">
        <v>798</v>
      </c>
      <c r="F108" s="26" t="str">
        <f t="shared" si="13"/>
        <v/>
      </c>
      <c r="G108" s="91" t="s">
        <v>30</v>
      </c>
      <c r="H108" s="27" t="str">
        <f>IF(AND(D108="",E108="",K108="",L108=""),"","["&amp;COUNTIF('Manual Test Log'!$B$6:$B$502,'API List'!B108)&amp;"] log")</f>
        <v>[3] log</v>
      </c>
      <c r="I108" s="33" t="str">
        <f t="shared" si="11"/>
        <v/>
      </c>
      <c r="J108" s="76" t="s">
        <v>435</v>
      </c>
      <c r="K108" s="6" t="s">
        <v>429</v>
      </c>
      <c r="L108" s="29" t="s">
        <v>799</v>
      </c>
      <c r="M108" s="30" t="s">
        <v>800</v>
      </c>
      <c r="N108" s="30" t="s">
        <v>801</v>
      </c>
      <c r="O108" s="30" t="s">
        <v>516</v>
      </c>
      <c r="P108" s="30" t="s">
        <v>732</v>
      </c>
      <c r="Q108" s="30" t="s">
        <v>440</v>
      </c>
      <c r="R108" s="6"/>
      <c r="S108" s="6"/>
      <c r="T108" s="3" t="str">
        <f t="shared" si="3"/>
        <v>View</v>
      </c>
      <c r="U108" s="10"/>
      <c r="V108" s="133" t="s">
        <v>380</v>
      </c>
      <c r="W108" s="133" t="s">
        <v>380</v>
      </c>
      <c r="X108" s="133" t="s">
        <v>380</v>
      </c>
      <c r="Y108" s="133" t="s">
        <v>380</v>
      </c>
      <c r="Z108" s="133" t="s">
        <v>380</v>
      </c>
      <c r="AA108" s="154"/>
      <c r="AB108" s="10"/>
    </row>
    <row r="109" spans="1:28" ht="75" customHeight="1" x14ac:dyDescent="0.2">
      <c r="A109" s="64"/>
      <c r="B109" s="26" t="str">
        <f t="shared" si="12"/>
        <v>danhy-backend.hoanmy.com:443/forhis/hskcb/caresbook/getExaminationDetail [Kết quả khám bệnh] [getExaminationDetail]</v>
      </c>
      <c r="C109" s="4" t="s">
        <v>258</v>
      </c>
      <c r="D109" s="6" t="s">
        <v>792</v>
      </c>
      <c r="E109" s="6" t="s">
        <v>802</v>
      </c>
      <c r="F109" s="26" t="str">
        <f t="shared" si="13"/>
        <v/>
      </c>
      <c r="G109" s="91" t="s">
        <v>30</v>
      </c>
      <c r="H109" s="27" t="str">
        <f>IF(AND(D109="",E109="",K109="",L109=""),"","["&amp;COUNTIF('Manual Test Log'!$B$6:$B$502,'API List'!B109)&amp;"] log")</f>
        <v>[5] log</v>
      </c>
      <c r="I109" s="33" t="str">
        <f t="shared" si="11"/>
        <v/>
      </c>
      <c r="J109" s="76" t="s">
        <v>435</v>
      </c>
      <c r="K109" s="6" t="s">
        <v>429</v>
      </c>
      <c r="L109" s="29" t="s">
        <v>803</v>
      </c>
      <c r="M109" s="30" t="s">
        <v>804</v>
      </c>
      <c r="N109" s="30" t="s">
        <v>805</v>
      </c>
      <c r="O109" s="30" t="s">
        <v>806</v>
      </c>
      <c r="P109" s="30" t="s">
        <v>807</v>
      </c>
      <c r="Q109" s="30" t="s">
        <v>440</v>
      </c>
      <c r="R109" s="6"/>
      <c r="S109" s="6"/>
      <c r="T109" s="3" t="str">
        <f t="shared" si="3"/>
        <v>View</v>
      </c>
      <c r="U109" s="10"/>
      <c r="V109" s="133" t="s">
        <v>380</v>
      </c>
      <c r="W109" s="133" t="s">
        <v>380</v>
      </c>
      <c r="X109" s="133" t="s">
        <v>380</v>
      </c>
      <c r="Y109" s="133" t="s">
        <v>380</v>
      </c>
      <c r="Z109" s="133" t="s">
        <v>380</v>
      </c>
      <c r="AA109" s="154"/>
      <c r="AB109" s="10"/>
    </row>
    <row r="110" spans="1:28" ht="75" customHeight="1" x14ac:dyDescent="0.2">
      <c r="A110" s="64"/>
      <c r="B110" s="26" t="str">
        <f t="shared" si="12"/>
        <v>danhy-backend.hoanmy.com:443/forhis/hskcb/caresbook/getRx [Kết quả khám bệnh &gt; Chi tiết hồ sơ KCB &gt; Đơn thuốc ] [getRx]</v>
      </c>
      <c r="C110" s="4" t="s">
        <v>259</v>
      </c>
      <c r="D110" s="6" t="s">
        <v>808</v>
      </c>
      <c r="E110" s="6" t="s">
        <v>809</v>
      </c>
      <c r="F110" s="26" t="str">
        <f t="shared" si="13"/>
        <v/>
      </c>
      <c r="G110" s="91" t="s">
        <v>30</v>
      </c>
      <c r="H110" s="27" t="str">
        <f>IF(AND(D110="",E110="",K110="",L110=""),"","["&amp;COUNTIF('Manual Test Log'!$B$6:$B$502,'API List'!B110)&amp;"] log")</f>
        <v>[5] log</v>
      </c>
      <c r="I110" s="33" t="str">
        <f t="shared" si="11"/>
        <v/>
      </c>
      <c r="J110" s="76" t="s">
        <v>435</v>
      </c>
      <c r="K110" s="6" t="s">
        <v>429</v>
      </c>
      <c r="L110" s="29" t="s">
        <v>810</v>
      </c>
      <c r="M110" s="30" t="s">
        <v>811</v>
      </c>
      <c r="N110" s="30" t="s">
        <v>812</v>
      </c>
      <c r="O110" s="30" t="s">
        <v>813</v>
      </c>
      <c r="P110" s="30" t="s">
        <v>814</v>
      </c>
      <c r="Q110" s="30" t="s">
        <v>440</v>
      </c>
      <c r="R110" s="6"/>
      <c r="S110" s="6"/>
      <c r="T110" s="3" t="str">
        <f t="shared" si="3"/>
        <v>View</v>
      </c>
      <c r="U110" s="10"/>
      <c r="V110" s="133" t="s">
        <v>380</v>
      </c>
      <c r="W110" s="133" t="s">
        <v>380</v>
      </c>
      <c r="X110" s="133" t="s">
        <v>380</v>
      </c>
      <c r="Y110" s="133" t="s">
        <v>380</v>
      </c>
      <c r="Z110" s="133" t="s">
        <v>380</v>
      </c>
      <c r="AA110" s="154"/>
      <c r="AB110" s="10"/>
    </row>
    <row r="111" spans="1:28" ht="75" customHeight="1" x14ac:dyDescent="0.2">
      <c r="A111" s="64"/>
      <c r="B111" s="26" t="str">
        <f t="shared" si="12"/>
        <v>danhy-backend.hoanmy.com:443/forhis/hskcb/caresbook/getRxPdf [Kết quả khám bệnh &gt; Chi tiết hồ sơ KCB &gt; Đơn thuốc &gt; Xem đơn thuốc] [getRxPdf]</v>
      </c>
      <c r="C111" s="4" t="s">
        <v>260</v>
      </c>
      <c r="D111" s="6" t="s">
        <v>815</v>
      </c>
      <c r="E111" s="6" t="s">
        <v>816</v>
      </c>
      <c r="F111" s="26" t="str">
        <f t="shared" si="13"/>
        <v/>
      </c>
      <c r="G111" s="91" t="s">
        <v>14</v>
      </c>
      <c r="H111" s="27" t="str">
        <f>IF(AND(D111="",E111="",K111="",L111=""),"","["&amp;COUNTIF('Manual Test Log'!$B$6:$B$502,'API List'!B111)&amp;"] log")</f>
        <v>[0] log</v>
      </c>
      <c r="I111" s="33" t="str">
        <f t="shared" si="11"/>
        <v>👈 Add log</v>
      </c>
      <c r="J111" s="76" t="s">
        <v>435</v>
      </c>
      <c r="K111" s="6" t="s">
        <v>429</v>
      </c>
      <c r="L111" s="29" t="s">
        <v>817</v>
      </c>
      <c r="M111" s="30" t="s">
        <v>818</v>
      </c>
      <c r="N111" s="30" t="s">
        <v>819</v>
      </c>
      <c r="O111" s="30" t="s">
        <v>813</v>
      </c>
      <c r="P111" s="30" t="s">
        <v>820</v>
      </c>
      <c r="Q111" s="30" t="s">
        <v>440</v>
      </c>
      <c r="R111" s="6"/>
      <c r="S111" s="6"/>
      <c r="T111" s="3" t="str">
        <f t="shared" si="3"/>
        <v>View</v>
      </c>
      <c r="U111" s="10"/>
      <c r="V111" s="9"/>
      <c r="W111" s="9"/>
      <c r="X111" s="9"/>
      <c r="Y111" s="9"/>
      <c r="Z111" s="9"/>
      <c r="AA111" s="9"/>
      <c r="AB111" s="10"/>
    </row>
    <row r="112" spans="1:28" ht="98.25" customHeight="1" x14ac:dyDescent="0.2">
      <c r="A112" s="64"/>
      <c r="B112" s="26" t="str">
        <f t="shared" si="12"/>
        <v>danhy-backend.hoanmy.com:443/forhis/hskcb/caresbook/getDiagnosticLabSessions [Kết quả khám bệnh &gt; Chi tiết hồ sơ KCB &gt; Xét nghiệm] [getDiagnosticLabSessions]</v>
      </c>
      <c r="C112" s="4" t="s">
        <v>261</v>
      </c>
      <c r="D112" s="6" t="s">
        <v>821</v>
      </c>
      <c r="E112" s="6" t="s">
        <v>822</v>
      </c>
      <c r="F112" s="26" t="str">
        <f t="shared" si="13"/>
        <v/>
      </c>
      <c r="G112" s="91" t="s">
        <v>30</v>
      </c>
      <c r="H112" s="27" t="str">
        <f>IF(AND(D112="",E112="",K112="",L112=""),"","["&amp;COUNTIF('Manual Test Log'!$B$6:$B$502,'API List'!B112)&amp;"] log")</f>
        <v>[5] log</v>
      </c>
      <c r="I112" s="33" t="str">
        <f t="shared" si="11"/>
        <v/>
      </c>
      <c r="J112" s="76" t="s">
        <v>435</v>
      </c>
      <c r="K112" s="6" t="s">
        <v>429</v>
      </c>
      <c r="L112" s="29" t="s">
        <v>823</v>
      </c>
      <c r="M112" s="30" t="s">
        <v>824</v>
      </c>
      <c r="N112" s="30" t="s">
        <v>825</v>
      </c>
      <c r="O112" s="30" t="s">
        <v>826</v>
      </c>
      <c r="P112" s="30" t="s">
        <v>732</v>
      </c>
      <c r="Q112" s="30" t="s">
        <v>440</v>
      </c>
      <c r="R112" s="6"/>
      <c r="S112" s="6"/>
      <c r="T112" s="3" t="str">
        <f t="shared" si="3"/>
        <v>View</v>
      </c>
      <c r="U112" s="10"/>
      <c r="V112" s="133" t="s">
        <v>380</v>
      </c>
      <c r="W112" s="133" t="s">
        <v>380</v>
      </c>
      <c r="X112" s="133" t="s">
        <v>380</v>
      </c>
      <c r="Y112" s="133" t="s">
        <v>380</v>
      </c>
      <c r="Z112" s="133" t="s">
        <v>380</v>
      </c>
      <c r="AA112" s="154"/>
      <c r="AB112" s="10"/>
    </row>
    <row r="113" spans="1:28" ht="78" customHeight="1" x14ac:dyDescent="0.2">
      <c r="A113" s="64"/>
      <c r="B113" s="26" t="str">
        <f t="shared" si="12"/>
        <v>danhy-backend.hoanmy.com:443/forhis/hskcb/caresbook/getClinicalSession [Kết quả khám bệnh &gt; Chi tiết hồ sơ KCB &gt; Cận lâm sàng ] [getClinicalSession]</v>
      </c>
      <c r="C113" s="4" t="s">
        <v>262</v>
      </c>
      <c r="D113" s="6" t="s">
        <v>827</v>
      </c>
      <c r="E113" s="6" t="s">
        <v>828</v>
      </c>
      <c r="F113" s="26" t="str">
        <f t="shared" si="13"/>
        <v/>
      </c>
      <c r="G113" s="91" t="s">
        <v>30</v>
      </c>
      <c r="H113" s="27" t="str">
        <f>IF(AND(D113="",E113="",K113="",L113=""),"","["&amp;COUNTIF('Manual Test Log'!$B$6:$B$502,'API List'!B113)&amp;"] log")</f>
        <v>[5] log</v>
      </c>
      <c r="I113" s="33" t="str">
        <f t="shared" si="11"/>
        <v/>
      </c>
      <c r="J113" s="76" t="s">
        <v>435</v>
      </c>
      <c r="K113" s="6" t="s">
        <v>429</v>
      </c>
      <c r="L113" s="29" t="s">
        <v>829</v>
      </c>
      <c r="M113" s="30" t="s">
        <v>830</v>
      </c>
      <c r="N113" s="30" t="s">
        <v>831</v>
      </c>
      <c r="O113" s="30" t="s">
        <v>826</v>
      </c>
      <c r="P113" s="30" t="s">
        <v>832</v>
      </c>
      <c r="Q113" s="30" t="s">
        <v>440</v>
      </c>
      <c r="R113" s="6"/>
      <c r="S113" s="6"/>
      <c r="T113" s="3" t="str">
        <f t="shared" si="3"/>
        <v>View</v>
      </c>
      <c r="U113" s="10"/>
      <c r="V113" s="133" t="s">
        <v>380</v>
      </c>
      <c r="W113" s="133" t="s">
        <v>380</v>
      </c>
      <c r="X113" s="133" t="s">
        <v>380</v>
      </c>
      <c r="Y113" s="133" t="s">
        <v>380</v>
      </c>
      <c r="Z113" s="133" t="s">
        <v>380</v>
      </c>
      <c r="AA113" s="154"/>
      <c r="AB113" s="10"/>
    </row>
    <row r="114" spans="1:28" ht="105" customHeight="1" x14ac:dyDescent="0.2">
      <c r="A114" s="64"/>
      <c r="B114" s="26" t="str">
        <f t="shared" si="12"/>
        <v>danhy-backend.hoanmy.com:443/forhis/hskcb/caresbook/getDiagnosticImageDetail [Kết quả khám bệnh &gt; Chi tiết hồ sơ KCB &gt; Cận lâm sàng ] [getDiagnosticImageDetail]</v>
      </c>
      <c r="C114" s="4" t="s">
        <v>263</v>
      </c>
      <c r="D114" s="6" t="s">
        <v>827</v>
      </c>
      <c r="E114" s="6" t="s">
        <v>833</v>
      </c>
      <c r="F114" s="26" t="str">
        <f t="shared" si="13"/>
        <v/>
      </c>
      <c r="G114" s="91" t="s">
        <v>30</v>
      </c>
      <c r="H114" s="27" t="str">
        <f>IF(AND(D114="",E114="",K114="",L114=""),"","["&amp;COUNTIF('Manual Test Log'!$B$6:$B$502,'API List'!B114)&amp;"] log")</f>
        <v>[4] log</v>
      </c>
      <c r="I114" s="33" t="str">
        <f t="shared" si="11"/>
        <v/>
      </c>
      <c r="J114" s="76" t="s">
        <v>435</v>
      </c>
      <c r="K114" s="6" t="s">
        <v>429</v>
      </c>
      <c r="L114" s="29" t="s">
        <v>834</v>
      </c>
      <c r="M114" s="30" t="s">
        <v>835</v>
      </c>
      <c r="N114" s="30" t="s">
        <v>836</v>
      </c>
      <c r="O114" s="30" t="s">
        <v>837</v>
      </c>
      <c r="P114" s="30" t="s">
        <v>838</v>
      </c>
      <c r="Q114" s="30" t="s">
        <v>440</v>
      </c>
      <c r="R114" s="6"/>
      <c r="S114" s="6"/>
      <c r="T114" s="3" t="str">
        <f t="shared" si="3"/>
        <v>View</v>
      </c>
      <c r="U114" s="10"/>
      <c r="V114" s="133" t="s">
        <v>380</v>
      </c>
      <c r="W114" s="133" t="s">
        <v>380</v>
      </c>
      <c r="X114" s="133" t="s">
        <v>380</v>
      </c>
      <c r="Y114" s="133" t="s">
        <v>380</v>
      </c>
      <c r="Z114" s="133" t="s">
        <v>380</v>
      </c>
      <c r="AA114" s="154"/>
      <c r="AB114" s="10"/>
    </row>
    <row r="115" spans="1:28" s="164" customFormat="1" ht="115.5" customHeight="1" x14ac:dyDescent="0.2">
      <c r="A115" s="155"/>
      <c r="B115" s="156" t="str">
        <f t="shared" si="12"/>
        <v>danhy-backend.hoanmy.com:443/forhis/hskcb/caresbook/getClinicalSessionPdf [Kết quả khám bệnh &gt; Chi tiết hồ sơ KCB &gt; Cận lâm sàng &gt; Xem Tệp gốc] [getClinicalSessionPdf
(Duplicate #129)]</v>
      </c>
      <c r="C115" s="157" t="s">
        <v>270</v>
      </c>
      <c r="D115" s="157" t="s">
        <v>839</v>
      </c>
      <c r="E115" s="157" t="s">
        <v>840</v>
      </c>
      <c r="F115" s="156" t="str">
        <f t="shared" si="13"/>
        <v/>
      </c>
      <c r="G115" s="158"/>
      <c r="H115" s="159" t="str">
        <f>IF(AND(D115="",E115="",K115="",L115=""),"","["&amp;COUNTIF('Manual Test Log'!$B$6:$B$502,'API List'!B115)&amp;"] log")</f>
        <v>[0] log</v>
      </c>
      <c r="I115" s="160" t="str">
        <f t="shared" si="11"/>
        <v>👈 Add log</v>
      </c>
      <c r="J115" s="161" t="s">
        <v>435</v>
      </c>
      <c r="K115" s="157" t="s">
        <v>429</v>
      </c>
      <c r="L115" s="162" t="s">
        <v>841</v>
      </c>
      <c r="M115" s="156" t="s">
        <v>842</v>
      </c>
      <c r="N115" s="156" t="s">
        <v>843</v>
      </c>
      <c r="O115" s="156" t="s">
        <v>837</v>
      </c>
      <c r="P115" s="156" t="s">
        <v>820</v>
      </c>
      <c r="Q115" s="156" t="s">
        <v>440</v>
      </c>
      <c r="R115" s="157"/>
      <c r="S115" s="157"/>
      <c r="T115" s="163" t="str">
        <f t="shared" si="3"/>
        <v>View</v>
      </c>
      <c r="V115" s="165"/>
      <c r="W115" s="165"/>
      <c r="X115" s="165"/>
      <c r="Y115" s="165"/>
      <c r="Z115" s="165"/>
      <c r="AA115" s="165"/>
    </row>
    <row r="116" spans="1:28" s="164" customFormat="1" ht="142.5" customHeight="1" x14ac:dyDescent="0.2">
      <c r="A116" s="155"/>
      <c r="B116" s="156" t="str">
        <f t="shared" si="12"/>
        <v>danhy-backend.hoanmy.com:443/forhis/hskcb/caresbook/getClinicalListImageDetail [Kết quả khám bệnh &gt; Chi tiết hồ sơ KCB &gt; Cận lâm sàng ] [getClinicalListImageDetail
(#Duplicate 127)]</v>
      </c>
      <c r="C116" s="157" t="s">
        <v>271</v>
      </c>
      <c r="D116" s="157" t="s">
        <v>827</v>
      </c>
      <c r="E116" s="157" t="s">
        <v>844</v>
      </c>
      <c r="F116" s="156" t="str">
        <f t="shared" si="13"/>
        <v/>
      </c>
      <c r="G116" s="158"/>
      <c r="H116" s="159" t="str">
        <f>IF(AND(D116="",E116="",K116="",L116=""),"","["&amp;COUNTIF('Manual Test Log'!$B$6:$B$502,'API List'!B116)&amp;"] log")</f>
        <v>[0] log</v>
      </c>
      <c r="I116" s="160" t="str">
        <f t="shared" si="11"/>
        <v>👈 Add log</v>
      </c>
      <c r="J116" s="161" t="s">
        <v>435</v>
      </c>
      <c r="K116" s="157" t="s">
        <v>429</v>
      </c>
      <c r="L116" s="162" t="s">
        <v>845</v>
      </c>
      <c r="M116" s="156" t="s">
        <v>846</v>
      </c>
      <c r="N116" s="156" t="s">
        <v>847</v>
      </c>
      <c r="O116" s="156" t="s">
        <v>837</v>
      </c>
      <c r="P116" s="156" t="s">
        <v>848</v>
      </c>
      <c r="Q116" s="156" t="s">
        <v>440</v>
      </c>
      <c r="R116" s="157"/>
      <c r="S116" s="157"/>
      <c r="T116" s="163" t="str">
        <f t="shared" si="3"/>
        <v>View</v>
      </c>
      <c r="V116" s="165"/>
      <c r="W116" s="165"/>
      <c r="X116" s="165"/>
      <c r="Y116" s="165"/>
      <c r="Z116" s="165"/>
      <c r="AA116" s="165"/>
    </row>
    <row r="117" spans="1:28" ht="13.2" x14ac:dyDescent="0.2">
      <c r="A117" s="64"/>
      <c r="B117" s="26" t="str">
        <f t="shared" si="12"/>
        <v>-</v>
      </c>
      <c r="C117" s="4" t="s">
        <v>272</v>
      </c>
      <c r="D117" s="6"/>
      <c r="E117" s="6"/>
      <c r="F117" s="26" t="str">
        <f t="shared" si="13"/>
        <v/>
      </c>
      <c r="G117" s="91"/>
      <c r="H117" s="27" t="str">
        <f>IF(AND(D117="",E117="",K117="",L117=""),"","["&amp;COUNTIF('Manual Test Log'!$B$6:$B$502,'API List'!B117)&amp;"] log")</f>
        <v/>
      </c>
      <c r="I117" s="33" t="str">
        <f t="shared" si="11"/>
        <v/>
      </c>
      <c r="J117" s="76"/>
      <c r="K117" s="6"/>
      <c r="L117" s="29"/>
      <c r="M117" s="30"/>
      <c r="N117" s="30"/>
      <c r="O117" s="30"/>
      <c r="P117" s="30"/>
      <c r="Q117" s="30"/>
      <c r="R117" s="6"/>
      <c r="S117" s="6"/>
      <c r="T117" s="3" t="str">
        <f t="shared" si="3"/>
        <v>View</v>
      </c>
      <c r="U117" s="10"/>
      <c r="V117" s="9"/>
      <c r="W117" s="9"/>
      <c r="X117" s="9"/>
      <c r="Y117" s="9"/>
      <c r="Z117" s="9"/>
      <c r="AA117" s="9"/>
      <c r="AB117" s="10"/>
    </row>
    <row r="118" spans="1:28" ht="60.75" customHeight="1" x14ac:dyDescent="0.2">
      <c r="A118" s="64"/>
      <c r="B118" s="26" t="str">
        <f t="shared" si="12"/>
        <v xml:space="preserve"> [Group: Thông báo] [Thông báo]</v>
      </c>
      <c r="C118" s="4" t="s">
        <v>273</v>
      </c>
      <c r="D118" s="6" t="s">
        <v>849</v>
      </c>
      <c r="E118" s="6" t="s">
        <v>189</v>
      </c>
      <c r="F118" s="26" t="str">
        <f t="shared" si="13"/>
        <v/>
      </c>
      <c r="G118" s="91"/>
      <c r="H118" s="27" t="str">
        <f>IF(AND(D118="",E118="",K118="",L118=""),"","["&amp;COUNTIF('Manual Test Log'!$B$6:$B$502,'API List'!B118)&amp;"] log")</f>
        <v>[1] log</v>
      </c>
      <c r="I118" s="33" t="str">
        <f t="shared" si="11"/>
        <v/>
      </c>
      <c r="J118" s="76"/>
      <c r="K118" s="6"/>
      <c r="L118" s="29"/>
      <c r="M118" s="30"/>
      <c r="N118" s="30"/>
      <c r="O118" s="30"/>
      <c r="P118" s="30"/>
      <c r="Q118" s="30"/>
      <c r="R118" s="6"/>
      <c r="S118" s="6"/>
      <c r="T118" s="3" t="str">
        <f t="shared" si="3"/>
        <v>View</v>
      </c>
      <c r="U118" s="10"/>
      <c r="V118" s="9"/>
      <c r="W118" s="9"/>
      <c r="X118" s="9"/>
      <c r="Y118" s="9"/>
      <c r="Z118" s="9"/>
      <c r="AA118" s="9"/>
      <c r="AB118" s="10"/>
    </row>
    <row r="119" spans="1:28" ht="75" customHeight="1" x14ac:dyDescent="0.2">
      <c r="A119" s="64"/>
      <c r="B119" s="26" t="str">
        <f t="shared" si="12"/>
        <v>danhy-backend.hoanmy.com:443 /caresbook2/notify/sys [Thông báo] [Thông báo chung]</v>
      </c>
      <c r="C119" s="4" t="s">
        <v>274</v>
      </c>
      <c r="D119" s="6" t="s">
        <v>189</v>
      </c>
      <c r="E119" s="6" t="s">
        <v>850</v>
      </c>
      <c r="F119" s="26" t="str">
        <f t="shared" si="13"/>
        <v/>
      </c>
      <c r="G119" s="91" t="s">
        <v>30</v>
      </c>
      <c r="H119" s="27" t="str">
        <f>IF(AND(D119="",E119="",K119="",L119=""),"","["&amp;COUNTIF('Manual Test Log'!$B$6:$B$502,'API List'!B119)&amp;"] log")</f>
        <v>[3] log</v>
      </c>
      <c r="I119" s="33" t="str">
        <f t="shared" si="11"/>
        <v/>
      </c>
      <c r="J119" s="76" t="s">
        <v>324</v>
      </c>
      <c r="K119" s="6" t="s">
        <v>325</v>
      </c>
      <c r="L119" s="29" t="s">
        <v>851</v>
      </c>
      <c r="M119" s="30" t="s">
        <v>852</v>
      </c>
      <c r="N119" s="30" t="s">
        <v>853</v>
      </c>
      <c r="O119" s="30" t="s">
        <v>131</v>
      </c>
      <c r="P119" s="30" t="s">
        <v>854</v>
      </c>
      <c r="Q119" s="30" t="s">
        <v>855</v>
      </c>
      <c r="R119" s="6"/>
      <c r="S119" s="6"/>
      <c r="T119" s="3" t="str">
        <f t="shared" si="3"/>
        <v>View</v>
      </c>
      <c r="U119" s="10"/>
      <c r="V119" s="133" t="s">
        <v>380</v>
      </c>
      <c r="W119" s="133" t="s">
        <v>380</v>
      </c>
      <c r="X119" s="148" t="s">
        <v>381</v>
      </c>
      <c r="Y119" s="133" t="s">
        <v>380</v>
      </c>
      <c r="Z119" s="154"/>
      <c r="AA119" s="154"/>
      <c r="AB119" s="10"/>
    </row>
    <row r="120" spans="1:28" ht="75" customHeight="1" x14ac:dyDescent="0.2">
      <c r="A120" s="64"/>
      <c r="B120" s="26" t="str">
        <f t="shared" si="12"/>
        <v>danhy-backend.hoanmy.com:443 /caresbook2/notify/6895a3abd65841414b714eba/list [Thông báo] [Thông báo cá nhân]</v>
      </c>
      <c r="C120" s="4" t="s">
        <v>275</v>
      </c>
      <c r="D120" s="6" t="s">
        <v>189</v>
      </c>
      <c r="E120" s="6" t="s">
        <v>856</v>
      </c>
      <c r="F120" s="26" t="str">
        <f t="shared" si="13"/>
        <v/>
      </c>
      <c r="G120" s="91" t="s">
        <v>30</v>
      </c>
      <c r="H120" s="27" t="str">
        <f>IF(AND(D120="",E120="",K120="",L120=""),"","["&amp;COUNTIF('Manual Test Log'!$B$6:$B$502,'API List'!B120)&amp;"] log")</f>
        <v>[3] log</v>
      </c>
      <c r="I120" s="33" t="str">
        <f t="shared" si="11"/>
        <v/>
      </c>
      <c r="J120" s="76" t="s">
        <v>324</v>
      </c>
      <c r="K120" s="6" t="s">
        <v>325</v>
      </c>
      <c r="L120" s="29" t="s">
        <v>857</v>
      </c>
      <c r="M120" s="30" t="s">
        <v>858</v>
      </c>
      <c r="N120" s="30" t="s">
        <v>859</v>
      </c>
      <c r="O120" s="30" t="s">
        <v>131</v>
      </c>
      <c r="P120" s="30" t="s">
        <v>860</v>
      </c>
      <c r="Q120" s="30" t="s">
        <v>861</v>
      </c>
      <c r="R120" s="6"/>
      <c r="S120" s="6"/>
      <c r="T120" s="3" t="str">
        <f t="shared" si="3"/>
        <v>View</v>
      </c>
      <c r="U120" s="10"/>
      <c r="V120" s="133" t="s">
        <v>380</v>
      </c>
      <c r="W120" s="133" t="s">
        <v>380</v>
      </c>
      <c r="X120" s="148" t="s">
        <v>381</v>
      </c>
      <c r="Y120" s="133" t="s">
        <v>380</v>
      </c>
      <c r="Z120" s="154"/>
      <c r="AA120" s="154"/>
      <c r="AB120" s="10"/>
    </row>
    <row r="121" spans="1:28" ht="75" customHeight="1" x14ac:dyDescent="0.2">
      <c r="A121" s="64"/>
      <c r="B121" s="26" t="str">
        <f t="shared" si="12"/>
        <v>-</v>
      </c>
      <c r="C121" s="4" t="s">
        <v>276</v>
      </c>
      <c r="D121" s="6"/>
      <c r="E121" s="6"/>
      <c r="F121" s="26" t="str">
        <f t="shared" si="13"/>
        <v/>
      </c>
      <c r="G121" s="91"/>
      <c r="H121" s="27" t="str">
        <f>IF(AND(D121="",E121="",K121="",L121=""),"","["&amp;COUNTIF('Manual Test Log'!$B$6:$B$502,'API List'!B121)&amp;"] log")</f>
        <v/>
      </c>
      <c r="I121" s="33" t="str">
        <f t="shared" si="11"/>
        <v/>
      </c>
      <c r="J121" s="76"/>
      <c r="K121" s="6"/>
      <c r="L121" s="29"/>
      <c r="M121" s="30"/>
      <c r="N121" s="30"/>
      <c r="O121" s="30"/>
      <c r="P121" s="30"/>
      <c r="Q121" s="30"/>
      <c r="R121" s="6"/>
      <c r="S121" s="6"/>
      <c r="T121" s="3" t="str">
        <f t="shared" si="3"/>
        <v>View</v>
      </c>
      <c r="U121" s="10"/>
      <c r="V121" s="9"/>
      <c r="W121" s="9"/>
      <c r="X121" s="9"/>
      <c r="Y121" s="9"/>
      <c r="Z121" s="9"/>
      <c r="AA121" s="9"/>
      <c r="AB121" s="10"/>
    </row>
    <row r="122" spans="1:28" s="175" customFormat="1" ht="75" customHeight="1" x14ac:dyDescent="0.2">
      <c r="A122" s="166"/>
      <c r="B122" s="167" t="str">
        <f>IF(AND(E122="",K122="",L122=""),"-",IF(ISBLANK(E122),K122&amp;L122,K122&amp;L122&amp;" ["&amp;D122&amp;"] ["&amp;E122&amp;"]"))</f>
        <v xml:space="preserve"> [Đánh giá trải nghiệm tại bệnh viện] [Đánh giá trải nghiệm tại bệnh viện]</v>
      </c>
      <c r="C122" s="168" t="s">
        <v>273</v>
      </c>
      <c r="D122" s="168" t="s">
        <v>162</v>
      </c>
      <c r="E122" s="168" t="s">
        <v>162</v>
      </c>
      <c r="F122" s="167" t="str">
        <f t="shared" si="13"/>
        <v/>
      </c>
      <c r="G122" s="169"/>
      <c r="H122" s="170" t="str">
        <f>IF(AND(D122="",E122="",K122="",L122=""),"","["&amp;COUNTIF('Manual Test Log'!$B$6:$B$502,'API List'!B122)&amp;"] log")</f>
        <v>[0] log</v>
      </c>
      <c r="I122" s="171" t="str">
        <f>IF(AND(D122="",E122="",K122="",L122=""),"",IF(ISNUMBER(SEARCH("[0]",H122)),"👈 Add log",""))</f>
        <v>👈 Add log</v>
      </c>
      <c r="J122" s="172"/>
      <c r="K122" s="168"/>
      <c r="L122" s="173"/>
      <c r="M122" s="167"/>
      <c r="N122" s="167"/>
      <c r="O122" s="167"/>
      <c r="P122" s="167"/>
      <c r="Q122" s="167"/>
      <c r="R122" s="168"/>
      <c r="S122" s="168"/>
      <c r="T122" s="174" t="str">
        <f>HYPERLINK("#'"&amp;S122&amp;"'!A1","View")</f>
        <v>View</v>
      </c>
      <c r="V122" s="176"/>
      <c r="W122" s="176"/>
      <c r="X122" s="176"/>
      <c r="Y122" s="176"/>
      <c r="Z122" s="176"/>
      <c r="AA122" s="176"/>
    </row>
    <row r="123" spans="1:28" ht="75" customHeight="1" x14ac:dyDescent="0.2">
      <c r="A123" s="64"/>
      <c r="B123" s="26" t="str">
        <f t="shared" si="12"/>
        <v>danhy-backend.hoanmy.com:443/caresbook2/ratingDoctor/getRatingByKhamBenhId [Hồ sơ khám sức khỏe &gt; Đánh trả trải nghiệm] [getRatingByKhamBenhId]</v>
      </c>
      <c r="C123" s="4" t="s">
        <v>277</v>
      </c>
      <c r="D123" s="6" t="s">
        <v>862</v>
      </c>
      <c r="E123" s="6" t="s">
        <v>863</v>
      </c>
      <c r="F123" s="26" t="str">
        <f t="shared" si="13"/>
        <v/>
      </c>
      <c r="G123" s="91" t="s">
        <v>30</v>
      </c>
      <c r="H123" s="27" t="str">
        <f>IF(AND(D123="",E123="",K123="",L123=""),"","["&amp;COUNTIF('Manual Test Log'!$B$6:$B$502,'API List'!B123)&amp;"] log")</f>
        <v>[3] log</v>
      </c>
      <c r="I123" s="33" t="str">
        <f t="shared" si="11"/>
        <v/>
      </c>
      <c r="J123" s="76" t="s">
        <v>435</v>
      </c>
      <c r="K123" s="6" t="s">
        <v>429</v>
      </c>
      <c r="L123" s="29" t="s">
        <v>864</v>
      </c>
      <c r="M123" s="30" t="s">
        <v>865</v>
      </c>
      <c r="N123" s="30" t="s">
        <v>866</v>
      </c>
      <c r="O123" s="30" t="s">
        <v>867</v>
      </c>
      <c r="P123" s="30" t="s">
        <v>868</v>
      </c>
      <c r="Q123" s="30" t="s">
        <v>440</v>
      </c>
      <c r="R123" s="6"/>
      <c r="S123" s="6"/>
      <c r="T123" s="3" t="str">
        <f t="shared" si="3"/>
        <v>View</v>
      </c>
      <c r="U123" s="10"/>
      <c r="V123" s="133" t="s">
        <v>380</v>
      </c>
      <c r="W123" s="133" t="s">
        <v>380</v>
      </c>
      <c r="X123" s="133" t="s">
        <v>380</v>
      </c>
      <c r="Y123" s="133" t="s">
        <v>380</v>
      </c>
      <c r="Z123" s="154"/>
      <c r="AA123" s="154"/>
      <c r="AB123" s="10"/>
    </row>
    <row r="124" spans="1:28" ht="75" customHeight="1" x14ac:dyDescent="0.2">
      <c r="A124" s="64"/>
      <c r="B124" s="26" t="str">
        <f t="shared" si="12"/>
        <v>danhy-backend.hoanmy.com:443/caresbook2/ratingDoctor/addRating [Hồ sơ khám sức khỏe &gt; Đánh trả trải nghiệm] [addRating]</v>
      </c>
      <c r="C124" s="4" t="s">
        <v>278</v>
      </c>
      <c r="D124" s="6" t="s">
        <v>862</v>
      </c>
      <c r="E124" s="6" t="s">
        <v>869</v>
      </c>
      <c r="F124" s="26" t="str">
        <f t="shared" si="13"/>
        <v/>
      </c>
      <c r="G124" s="91" t="s">
        <v>30</v>
      </c>
      <c r="H124" s="27" t="str">
        <f>IF(AND(D124="",E124="",K124="",L124=""),"","["&amp;COUNTIF('Manual Test Log'!$B$6:$B$502,'API List'!B124)&amp;"] log")</f>
        <v>[3] log</v>
      </c>
      <c r="I124" s="33" t="str">
        <f t="shared" si="11"/>
        <v/>
      </c>
      <c r="J124" s="76" t="s">
        <v>435</v>
      </c>
      <c r="K124" s="6" t="s">
        <v>429</v>
      </c>
      <c r="L124" s="29" t="s">
        <v>870</v>
      </c>
      <c r="M124" s="30" t="s">
        <v>871</v>
      </c>
      <c r="N124" s="30" t="s">
        <v>872</v>
      </c>
      <c r="O124" s="30" t="s">
        <v>873</v>
      </c>
      <c r="P124" s="30" t="s">
        <v>874</v>
      </c>
      <c r="Q124" s="30" t="s">
        <v>440</v>
      </c>
      <c r="R124" s="6"/>
      <c r="S124" s="6"/>
      <c r="T124" s="3" t="str">
        <f t="shared" si="3"/>
        <v>View</v>
      </c>
      <c r="U124" s="10"/>
      <c r="V124" s="133" t="s">
        <v>380</v>
      </c>
      <c r="W124" s="133" t="s">
        <v>380</v>
      </c>
      <c r="X124" s="133" t="s">
        <v>380</v>
      </c>
      <c r="Y124" s="133" t="s">
        <v>380</v>
      </c>
      <c r="Z124" s="154"/>
      <c r="AA124" s="154"/>
      <c r="AB124" s="10"/>
    </row>
    <row r="125" spans="1:28" ht="75" customHeight="1" x14ac:dyDescent="0.2">
      <c r="A125" s="64"/>
      <c r="B125" s="26" t="str">
        <f t="shared" si="12"/>
        <v>-</v>
      </c>
      <c r="C125" s="4" t="s">
        <v>279</v>
      </c>
      <c r="D125" s="6"/>
      <c r="E125" s="6"/>
      <c r="F125" s="26" t="str">
        <f t="shared" ref="F125:F156" si="14">IF(AND(D125="",E125="",K125="",L125=""),"",IF(COUNTIF(B:B, B125)&gt;1,"👈 Dup. Add label",""))</f>
        <v/>
      </c>
      <c r="G125" s="91"/>
      <c r="H125" s="27" t="str">
        <f>IF(AND(D125="",E125="",K125="",L125=""),"","["&amp;COUNTIF('Manual Test Log'!$B$6:$B$502,'API List'!B125)&amp;"] log")</f>
        <v/>
      </c>
      <c r="I125" s="33" t="str">
        <f t="shared" si="11"/>
        <v/>
      </c>
      <c r="J125" s="76"/>
      <c r="K125" s="6"/>
      <c r="L125" s="29"/>
      <c r="M125" s="30"/>
      <c r="N125" s="30"/>
      <c r="O125" s="30"/>
      <c r="P125" s="30"/>
      <c r="Q125" s="30"/>
      <c r="R125" s="6"/>
      <c r="S125" s="6"/>
      <c r="T125" s="3" t="str">
        <f t="shared" si="3"/>
        <v>View</v>
      </c>
      <c r="U125" s="10"/>
      <c r="V125" s="9"/>
      <c r="W125" s="9"/>
      <c r="X125" s="9"/>
      <c r="Y125" s="9"/>
      <c r="Z125" s="9"/>
      <c r="AA125" s="9"/>
      <c r="AB125" s="10"/>
    </row>
    <row r="126" spans="1:28" ht="13.2" x14ac:dyDescent="0.2">
      <c r="A126" s="64"/>
      <c r="B126" s="26" t="str">
        <f t="shared" si="12"/>
        <v>-</v>
      </c>
      <c r="C126" s="4" t="s">
        <v>280</v>
      </c>
      <c r="D126" s="6"/>
      <c r="E126" s="6"/>
      <c r="F126" s="26" t="str">
        <f t="shared" si="14"/>
        <v/>
      </c>
      <c r="G126" s="91"/>
      <c r="H126" s="27" t="str">
        <f>IF(AND(D126="",E126="",K126="",L126=""),"","["&amp;COUNTIF('Manual Test Log'!$B$6:$B$502,'API List'!B126)&amp;"] log")</f>
        <v/>
      </c>
      <c r="I126" s="33" t="str">
        <f t="shared" si="11"/>
        <v/>
      </c>
      <c r="J126" s="76"/>
      <c r="K126" s="6"/>
      <c r="L126" s="29"/>
      <c r="M126" s="30"/>
      <c r="N126" s="30"/>
      <c r="O126" s="30"/>
      <c r="P126" s="30"/>
      <c r="Q126" s="30"/>
      <c r="R126" s="6"/>
      <c r="S126" s="6"/>
      <c r="T126" s="3" t="str">
        <f t="shared" si="3"/>
        <v>View</v>
      </c>
      <c r="U126" s="10"/>
      <c r="V126" s="9"/>
      <c r="W126" s="9"/>
      <c r="X126" s="9"/>
      <c r="Y126" s="9"/>
      <c r="Z126" s="9"/>
      <c r="AA126" s="9"/>
      <c r="AB126" s="10"/>
    </row>
    <row r="127" spans="1:28" ht="30.6" x14ac:dyDescent="0.2">
      <c r="A127" s="64"/>
      <c r="B127" s="26" t="str">
        <f>IF(AND(E127="",K127="",L127=""),"-",IF(ISBLANK(E127),K127&amp;L127,K127&amp;L127&amp;" ["&amp;D127&amp;"] ["&amp;E127&amp;"]"))</f>
        <v xml:space="preserve"> [Group: Góp ý dịch vụ] [Góp ý dịch vụ]</v>
      </c>
      <c r="C127" s="4" t="s">
        <v>285</v>
      </c>
      <c r="D127" s="6" t="s">
        <v>875</v>
      </c>
      <c r="E127" s="6" t="s">
        <v>164</v>
      </c>
      <c r="F127" s="26" t="str">
        <f t="shared" si="14"/>
        <v/>
      </c>
      <c r="G127" s="91"/>
      <c r="H127" s="27" t="str">
        <f>IF(AND(D127="",E127="",K127="",L127=""),"","["&amp;COUNTIF('Manual Test Log'!$B$6:$B$502,'API List'!B127)&amp;"] log")</f>
        <v>[0] log</v>
      </c>
      <c r="I127" s="33" t="str">
        <f>IF(AND(D127="",E127="",K127="",L127=""),"",IF(ISNUMBER(SEARCH("[0]",H127)),"👈 Add log",""))</f>
        <v>👈 Add log</v>
      </c>
      <c r="J127" s="76"/>
      <c r="K127" s="6"/>
      <c r="L127" s="29"/>
      <c r="M127" s="30"/>
      <c r="N127" s="30"/>
      <c r="O127" s="30"/>
      <c r="P127" s="30"/>
      <c r="Q127" s="30"/>
      <c r="R127" s="6"/>
      <c r="S127" s="6"/>
      <c r="T127" s="3" t="str">
        <f>HYPERLINK("#'"&amp;S127&amp;"'!A1","View")</f>
        <v>View</v>
      </c>
      <c r="U127" s="10"/>
      <c r="V127" s="9"/>
      <c r="W127" s="9"/>
      <c r="X127" s="9"/>
      <c r="Y127" s="9"/>
      <c r="Z127" s="9"/>
      <c r="AA127" s="9"/>
      <c r="AB127" s="10"/>
    </row>
    <row r="128" spans="1:28" ht="88.5" customHeight="1" x14ac:dyDescent="0.2">
      <c r="A128" s="64"/>
      <c r="B128" s="26" t="str">
        <f t="shared" si="12"/>
        <v>danhy-backend.hoanmy.com:443/caresbook2/feedback/addFeedBack [Góp ý dịch vụ] [Góp ý dịch vụ]</v>
      </c>
      <c r="C128" s="4" t="s">
        <v>281</v>
      </c>
      <c r="D128" s="6" t="s">
        <v>164</v>
      </c>
      <c r="E128" s="6" t="s">
        <v>164</v>
      </c>
      <c r="F128" s="26" t="str">
        <f t="shared" si="14"/>
        <v/>
      </c>
      <c r="G128" s="91" t="s">
        <v>30</v>
      </c>
      <c r="H128" s="27" t="str">
        <f>IF(AND(D128="",E128="",K128="",L128=""),"","["&amp;COUNTIF('Manual Test Log'!$B$6:$B$502,'API List'!B128)&amp;"] log")</f>
        <v>[3] log</v>
      </c>
      <c r="I128" s="33" t="str">
        <f t="shared" si="11"/>
        <v/>
      </c>
      <c r="J128" s="76" t="s">
        <v>435</v>
      </c>
      <c r="K128" s="6" t="s">
        <v>429</v>
      </c>
      <c r="L128" s="29" t="s">
        <v>876</v>
      </c>
      <c r="M128" s="30" t="s">
        <v>877</v>
      </c>
      <c r="N128" s="30" t="s">
        <v>878</v>
      </c>
      <c r="O128" s="30" t="s">
        <v>879</v>
      </c>
      <c r="P128" s="30" t="b">
        <v>1</v>
      </c>
      <c r="Q128" s="30" t="s">
        <v>880</v>
      </c>
      <c r="R128" s="6"/>
      <c r="S128" s="6"/>
      <c r="T128" s="3" t="str">
        <f t="shared" si="3"/>
        <v>View</v>
      </c>
      <c r="U128" s="10"/>
      <c r="V128" s="133" t="s">
        <v>380</v>
      </c>
      <c r="W128" s="133" t="s">
        <v>380</v>
      </c>
      <c r="X128" s="133" t="s">
        <v>380</v>
      </c>
      <c r="Y128" s="133" t="s">
        <v>380</v>
      </c>
      <c r="Z128" s="133" t="s">
        <v>380</v>
      </c>
      <c r="AA128" s="154"/>
      <c r="AB128" s="10"/>
    </row>
    <row r="129" spans="1:28" ht="13.2" x14ac:dyDescent="0.2">
      <c r="A129" s="64"/>
      <c r="B129" s="26" t="str">
        <f t="shared" si="12"/>
        <v>-</v>
      </c>
      <c r="C129" s="4" t="s">
        <v>282</v>
      </c>
      <c r="D129" s="6"/>
      <c r="E129" s="6"/>
      <c r="F129" s="26" t="str">
        <f t="shared" si="14"/>
        <v/>
      </c>
      <c r="G129" s="91"/>
      <c r="H129" s="27" t="str">
        <f>IF(AND(D129="",E129="",K129="",L129=""),"","["&amp;COUNTIF('Manual Test Log'!$B$6:$B$502,'API List'!B129)&amp;"] log")</f>
        <v/>
      </c>
      <c r="I129" s="33" t="str">
        <f t="shared" si="11"/>
        <v/>
      </c>
      <c r="J129" s="76"/>
      <c r="K129" s="6"/>
      <c r="L129" s="29"/>
      <c r="M129" s="30"/>
      <c r="N129" s="30"/>
      <c r="O129" s="30"/>
      <c r="P129" s="30"/>
      <c r="Q129" s="30"/>
      <c r="R129" s="6"/>
      <c r="S129" s="6"/>
      <c r="T129" s="3" t="str">
        <f t="shared" si="3"/>
        <v>View</v>
      </c>
      <c r="U129" s="10"/>
      <c r="V129" s="9"/>
      <c r="W129" s="9"/>
      <c r="X129" s="9"/>
      <c r="Y129" s="9"/>
      <c r="Z129" s="9"/>
      <c r="AA129" s="9"/>
      <c r="AB129" s="10"/>
    </row>
    <row r="130" spans="1:28" ht="13.2" x14ac:dyDescent="0.2">
      <c r="A130" s="64"/>
      <c r="B130" s="26" t="str">
        <f t="shared" si="12"/>
        <v>-</v>
      </c>
      <c r="C130" s="4" t="s">
        <v>283</v>
      </c>
      <c r="D130" s="6"/>
      <c r="E130" s="6"/>
      <c r="F130" s="26" t="str">
        <f t="shared" si="14"/>
        <v/>
      </c>
      <c r="G130" s="91"/>
      <c r="H130" s="27" t="str">
        <f>IF(AND(D130="",E130="",K130="",L130=""),"","["&amp;COUNTIF('Manual Test Log'!$B$6:$B$502,'API List'!B130)&amp;"] log")</f>
        <v/>
      </c>
      <c r="I130" s="33" t="str">
        <f t="shared" si="11"/>
        <v/>
      </c>
      <c r="J130" s="76"/>
      <c r="K130" s="6"/>
      <c r="L130" s="29"/>
      <c r="M130" s="30"/>
      <c r="N130" s="30"/>
      <c r="O130" s="30"/>
      <c r="P130" s="30"/>
      <c r="Q130" s="30"/>
      <c r="R130" s="6"/>
      <c r="S130" s="6"/>
      <c r="T130" s="3" t="str">
        <f t="shared" si="3"/>
        <v>View</v>
      </c>
      <c r="U130" s="10"/>
      <c r="V130" s="9"/>
      <c r="W130" s="9"/>
      <c r="X130" s="9"/>
      <c r="Y130" s="9"/>
      <c r="Z130" s="9"/>
      <c r="AA130" s="9"/>
      <c r="AB130" s="10"/>
    </row>
    <row r="131" spans="1:28" ht="13.2" x14ac:dyDescent="0.2">
      <c r="A131" s="64"/>
      <c r="B131" s="26" t="str">
        <f t="shared" si="12"/>
        <v>-</v>
      </c>
      <c r="C131" s="4" t="s">
        <v>284</v>
      </c>
      <c r="D131" s="6"/>
      <c r="E131" s="6"/>
      <c r="F131" s="26" t="str">
        <f t="shared" si="14"/>
        <v/>
      </c>
      <c r="G131" s="91"/>
      <c r="H131" s="27" t="str">
        <f>IF(AND(D131="",E131="",K131="",L131=""),"","["&amp;COUNTIF('Manual Test Log'!$B$6:$B$502,'API List'!B131)&amp;"] log")</f>
        <v/>
      </c>
      <c r="I131" s="33" t="str">
        <f t="shared" si="11"/>
        <v/>
      </c>
      <c r="J131" s="76"/>
      <c r="K131" s="6"/>
      <c r="L131" s="29"/>
      <c r="M131" s="30"/>
      <c r="N131" s="30"/>
      <c r="O131" s="30"/>
      <c r="P131" s="30"/>
      <c r="Q131" s="30"/>
      <c r="R131" s="6"/>
      <c r="S131" s="6"/>
      <c r="T131" s="3" t="str">
        <f t="shared" si="3"/>
        <v>View</v>
      </c>
      <c r="U131" s="10"/>
      <c r="V131" s="9"/>
      <c r="W131" s="9"/>
      <c r="X131" s="9"/>
      <c r="Y131" s="9"/>
      <c r="Z131" s="9"/>
      <c r="AA131" s="9"/>
      <c r="AB131" s="10"/>
    </row>
    <row r="132" spans="1:28" ht="30.6" x14ac:dyDescent="0.2">
      <c r="A132" s="64"/>
      <c r="B132" s="26" t="str">
        <f t="shared" si="12"/>
        <v xml:space="preserve"> [Group: hồ sơ khám sức khỏe] [Hồ sơ khám sức khỏe]</v>
      </c>
      <c r="C132" s="4" t="s">
        <v>285</v>
      </c>
      <c r="D132" s="6" t="s">
        <v>881</v>
      </c>
      <c r="E132" s="6" t="s">
        <v>882</v>
      </c>
      <c r="F132" s="26" t="str">
        <f t="shared" si="14"/>
        <v/>
      </c>
      <c r="G132" s="91"/>
      <c r="H132" s="27" t="str">
        <f>IF(AND(D132="",E132="",K132="",L132=""),"","["&amp;COUNTIF('Manual Test Log'!$B$6:$B$502,'API List'!B132)&amp;"] log")</f>
        <v>[0] log</v>
      </c>
      <c r="I132" s="33" t="str">
        <f t="shared" si="11"/>
        <v>👈 Add log</v>
      </c>
      <c r="J132" s="76"/>
      <c r="K132" s="6"/>
      <c r="L132" s="29"/>
      <c r="M132" s="30"/>
      <c r="N132" s="30"/>
      <c r="O132" s="30"/>
      <c r="P132" s="30"/>
      <c r="Q132" s="30"/>
      <c r="R132" s="6"/>
      <c r="S132" s="6"/>
      <c r="T132" s="3" t="str">
        <f t="shared" si="3"/>
        <v>View</v>
      </c>
      <c r="U132" s="10"/>
      <c r="V132" s="9"/>
      <c r="W132" s="9"/>
      <c r="X132" s="9"/>
      <c r="Y132" s="9"/>
      <c r="Z132" s="9"/>
      <c r="AA132" s="9"/>
      <c r="AB132" s="10"/>
    </row>
    <row r="133" spans="1:28" ht="75" customHeight="1" x14ac:dyDescent="0.2">
      <c r="A133" s="64"/>
      <c r="B133" s="26" t="str">
        <f t="shared" ref="B133:B194" si="15">IF(AND(E133="",K133="",L133=""),"-",IF(ISBLANK(E133),K133&amp;L133,K133&amp;L133&amp;" ["&amp;D133&amp;"] ["&amp;E133&amp;"]"))</f>
        <v>danhy-backend.hoanmy.com:443/forhis/hskcb/caresbook/getHealthyPackage [Hồ sơ &gt; hồ sơ khám sức khỏe ] [lấy hồ sơ khám sức khỏe]</v>
      </c>
      <c r="C133" s="4" t="s">
        <v>286</v>
      </c>
      <c r="D133" s="6" t="s">
        <v>883</v>
      </c>
      <c r="E133" s="6" t="s">
        <v>884</v>
      </c>
      <c r="F133" s="26" t="str">
        <f t="shared" si="14"/>
        <v/>
      </c>
      <c r="G133" s="91" t="s">
        <v>30</v>
      </c>
      <c r="H133" s="27" t="str">
        <f>IF(AND(D133="",E133="",K133="",L133=""),"","["&amp;COUNTIF('Manual Test Log'!$B$6:$B$502,'API List'!B133)&amp;"] log")</f>
        <v>[3] log</v>
      </c>
      <c r="I133" s="33" t="str">
        <f t="shared" ref="I133:I193" si="16">IF(AND(D133="",E133="",K133="",L133=""),"",IF(ISNUMBER(SEARCH("[0]",H133)),"👈 Add log",""))</f>
        <v/>
      </c>
      <c r="J133" s="76" t="s">
        <v>435</v>
      </c>
      <c r="K133" s="6" t="s">
        <v>429</v>
      </c>
      <c r="L133" s="29" t="s">
        <v>885</v>
      </c>
      <c r="M133" s="30" t="s">
        <v>886</v>
      </c>
      <c r="N133" s="30" t="s">
        <v>887</v>
      </c>
      <c r="O133" s="30" t="s">
        <v>888</v>
      </c>
      <c r="P133" s="30" t="s">
        <v>889</v>
      </c>
      <c r="Q133" s="30" t="s">
        <v>890</v>
      </c>
      <c r="R133" s="6"/>
      <c r="S133" s="6"/>
      <c r="T133" s="3" t="str">
        <f t="shared" si="3"/>
        <v>View</v>
      </c>
      <c r="U133" s="10"/>
      <c r="V133" s="133" t="s">
        <v>380</v>
      </c>
      <c r="W133" s="133" t="s">
        <v>380</v>
      </c>
      <c r="X133" s="133" t="s">
        <v>380</v>
      </c>
      <c r="Y133" s="133" t="s">
        <v>380</v>
      </c>
      <c r="Z133" s="133" t="s">
        <v>380</v>
      </c>
      <c r="AA133" s="154"/>
      <c r="AB133" s="10"/>
    </row>
    <row r="134" spans="1:28" s="125" customFormat="1" ht="75" customHeight="1" x14ac:dyDescent="0.2">
      <c r="A134" s="116"/>
      <c r="B134" s="117" t="str">
        <f t="shared" si="15"/>
        <v>danhy-backend.hoanmy.com:443/forhis/booking/getAppointments [Hồ sơ &gt; hồ sơ khám sức khỏe ] [disable
(Duplicate #94)]</v>
      </c>
      <c r="C134" s="118" t="s">
        <v>287</v>
      </c>
      <c r="D134" s="118" t="s">
        <v>883</v>
      </c>
      <c r="E134" s="118" t="s">
        <v>891</v>
      </c>
      <c r="F134" s="117" t="str">
        <f t="shared" si="14"/>
        <v/>
      </c>
      <c r="G134" s="119" t="s">
        <v>30</v>
      </c>
      <c r="H134" s="120" t="str">
        <f>IF(AND(D134="",E134="",K134="",L134=""),"","["&amp;COUNTIF('Manual Test Log'!$B$6:$B$502,'API List'!B134)&amp;"] log")</f>
        <v>[0] log</v>
      </c>
      <c r="I134" s="121" t="str">
        <f t="shared" si="16"/>
        <v>👈 Add log</v>
      </c>
      <c r="J134" s="122" t="s">
        <v>435</v>
      </c>
      <c r="K134" s="118" t="s">
        <v>429</v>
      </c>
      <c r="L134" s="123" t="s">
        <v>799</v>
      </c>
      <c r="M134" s="117" t="s">
        <v>892</v>
      </c>
      <c r="N134" s="117" t="s">
        <v>893</v>
      </c>
      <c r="O134" s="117" t="s">
        <v>894</v>
      </c>
      <c r="P134" s="117" t="s">
        <v>732</v>
      </c>
      <c r="Q134" s="117" t="s">
        <v>895</v>
      </c>
      <c r="R134" s="118"/>
      <c r="S134" s="118"/>
      <c r="T134" s="124" t="str">
        <f t="shared" si="3"/>
        <v>View</v>
      </c>
      <c r="V134" s="114"/>
      <c r="W134" s="114"/>
      <c r="X134" s="114"/>
      <c r="Y134" s="114"/>
      <c r="Z134" s="114"/>
      <c r="AA134" s="114"/>
    </row>
    <row r="135" spans="1:28" s="125" customFormat="1" ht="75" customHeight="1" x14ac:dyDescent="0.2">
      <c r="A135" s="116"/>
      <c r="B135" s="117" t="str">
        <f t="shared" si="15"/>
        <v>danhy-backend.hoanmy.com:443/forhis/hskcb/caresbook/getDiagnosticLabSessions [Hồ sơ &gt; hồ sơ khám sức khỏe &gt; chi tiết xét nghiệm] [disable
(Duplicate #98)]</v>
      </c>
      <c r="C135" s="118" t="s">
        <v>288</v>
      </c>
      <c r="D135" s="118" t="s">
        <v>896</v>
      </c>
      <c r="E135" s="118" t="s">
        <v>897</v>
      </c>
      <c r="F135" s="117" t="str">
        <f t="shared" si="14"/>
        <v/>
      </c>
      <c r="G135" s="119" t="s">
        <v>30</v>
      </c>
      <c r="H135" s="120" t="str">
        <f>IF(AND(D135="",E135="",K135="",L135=""),"","["&amp;COUNTIF('Manual Test Log'!$B$6:$B$502,'API List'!B135)&amp;"] log")</f>
        <v>[0] log</v>
      </c>
      <c r="I135" s="121" t="str">
        <f t="shared" si="16"/>
        <v>👈 Add log</v>
      </c>
      <c r="J135" s="122" t="s">
        <v>435</v>
      </c>
      <c r="K135" s="118" t="s">
        <v>429</v>
      </c>
      <c r="L135" s="123" t="s">
        <v>823</v>
      </c>
      <c r="M135" s="117" t="s">
        <v>898</v>
      </c>
      <c r="N135" s="117" t="s">
        <v>899</v>
      </c>
      <c r="O135" s="117" t="s">
        <v>900</v>
      </c>
      <c r="P135" s="117" t="s">
        <v>901</v>
      </c>
      <c r="Q135" s="117" t="s">
        <v>902</v>
      </c>
      <c r="R135" s="118"/>
      <c r="S135" s="118"/>
      <c r="T135" s="124" t="str">
        <f t="shared" si="3"/>
        <v>View</v>
      </c>
      <c r="V135" s="114"/>
      <c r="W135" s="114"/>
      <c r="X135" s="114"/>
      <c r="Y135" s="114"/>
      <c r="Z135" s="114"/>
      <c r="AA135" s="114"/>
    </row>
    <row r="136" spans="1:28" s="125" customFormat="1" ht="75" customHeight="1" x14ac:dyDescent="0.2">
      <c r="A136" s="116"/>
      <c r="B136" s="117" t="str">
        <f t="shared" si="15"/>
        <v>danhy-backend.hoanmy.com:443/forhis/hskcb/caresbook/getClinicalSession [Hồ sơ &gt; hồ sơ khám sức khỏe &gt; chi tiết xét nghiệm &gt; kết quả cận lâm sàng] [disable
(Duplicate #99)]</v>
      </c>
      <c r="C136" s="118" t="s">
        <v>289</v>
      </c>
      <c r="D136" s="118" t="s">
        <v>903</v>
      </c>
      <c r="E136" s="118" t="s">
        <v>904</v>
      </c>
      <c r="F136" s="117" t="str">
        <f t="shared" si="14"/>
        <v/>
      </c>
      <c r="G136" s="119" t="s">
        <v>30</v>
      </c>
      <c r="H136" s="120" t="str">
        <f>IF(AND(D136="",E136="",K136="",L136=""),"","["&amp;COUNTIF('Manual Test Log'!$B$6:$B$502,'API List'!B136)&amp;"] log")</f>
        <v>[0] log</v>
      </c>
      <c r="I136" s="121" t="str">
        <f t="shared" si="16"/>
        <v>👈 Add log</v>
      </c>
      <c r="J136" s="122" t="s">
        <v>435</v>
      </c>
      <c r="K136" s="118" t="s">
        <v>429</v>
      </c>
      <c r="L136" s="123" t="s">
        <v>829</v>
      </c>
      <c r="M136" s="117" t="s">
        <v>905</v>
      </c>
      <c r="N136" s="117" t="s">
        <v>906</v>
      </c>
      <c r="O136" s="117" t="s">
        <v>900</v>
      </c>
      <c r="P136" s="117" t="s">
        <v>907</v>
      </c>
      <c r="Q136" s="117" t="s">
        <v>902</v>
      </c>
      <c r="R136" s="118"/>
      <c r="S136" s="118"/>
      <c r="T136" s="124" t="str">
        <f t="shared" si="3"/>
        <v>View</v>
      </c>
      <c r="V136" s="114"/>
      <c r="W136" s="114"/>
      <c r="X136" s="114"/>
      <c r="Y136" s="114"/>
      <c r="Z136" s="114"/>
      <c r="AA136" s="114"/>
    </row>
    <row r="137" spans="1:28" ht="75" customHeight="1" x14ac:dyDescent="0.2">
      <c r="A137" s="64"/>
      <c r="B137" s="26" t="str">
        <f t="shared" si="15"/>
        <v>danhy-backend.hoanmy.com:443/forhis/hskcb/caresbook/getClinicalListImageDetail [Hồ sơ &gt; hồ sơ khám sức khỏe &gt; chi tiết xét nghiệm &gt; kết quả cận lâm sàng] [lấy list những hình ảnh xét nghiệm]</v>
      </c>
      <c r="C137" s="4" t="s">
        <v>290</v>
      </c>
      <c r="D137" s="6" t="s">
        <v>903</v>
      </c>
      <c r="E137" s="6" t="s">
        <v>908</v>
      </c>
      <c r="F137" s="26" t="str">
        <f t="shared" si="14"/>
        <v/>
      </c>
      <c r="G137" s="91" t="s">
        <v>30</v>
      </c>
      <c r="H137" s="27" t="str">
        <f>IF(AND(D137="",E137="",K137="",L137=""),"","["&amp;COUNTIF('Manual Test Log'!$B$6:$B$502,'API List'!B137)&amp;"] log")</f>
        <v>[3] log</v>
      </c>
      <c r="I137" s="33" t="str">
        <f t="shared" si="16"/>
        <v/>
      </c>
      <c r="J137" s="76" t="s">
        <v>435</v>
      </c>
      <c r="K137" s="6" t="s">
        <v>429</v>
      </c>
      <c r="L137" s="29" t="s">
        <v>845</v>
      </c>
      <c r="M137" s="30" t="s">
        <v>909</v>
      </c>
      <c r="N137" s="30" t="s">
        <v>910</v>
      </c>
      <c r="O137" s="30" t="s">
        <v>911</v>
      </c>
      <c r="P137" s="30" t="s">
        <v>912</v>
      </c>
      <c r="Q137" s="30" t="s">
        <v>913</v>
      </c>
      <c r="R137" s="6"/>
      <c r="S137" s="6"/>
      <c r="T137" s="3" t="str">
        <f t="shared" si="3"/>
        <v>View</v>
      </c>
      <c r="U137" s="10"/>
      <c r="V137" s="133" t="s">
        <v>380</v>
      </c>
      <c r="W137" s="133" t="s">
        <v>380</v>
      </c>
      <c r="X137" s="133" t="s">
        <v>380</v>
      </c>
      <c r="Y137" s="133" t="s">
        <v>380</v>
      </c>
      <c r="Z137" s="133" t="s">
        <v>380</v>
      </c>
      <c r="AA137" s="154"/>
      <c r="AB137" s="10"/>
    </row>
    <row r="138" spans="1:28" ht="75" customHeight="1" x14ac:dyDescent="0.2">
      <c r="A138" s="64"/>
      <c r="B138" s="26" t="str">
        <f t="shared" si="15"/>
        <v>danhy-backend.hoanmy.com:443/forhis/hskcb/caresbook/getDiagnosticImageDetail [Hồ sơ &gt; hồ sơ khám sức khỏe &gt; chi tiết xét nghiệm &gt; kết quả cận lâm sàng] [lấy thông tin chi tiết xét nghiệm cận lâm sàng]</v>
      </c>
      <c r="C138" s="4" t="s">
        <v>291</v>
      </c>
      <c r="D138" s="6" t="s">
        <v>903</v>
      </c>
      <c r="E138" s="6" t="s">
        <v>914</v>
      </c>
      <c r="F138" s="26" t="str">
        <f t="shared" si="14"/>
        <v/>
      </c>
      <c r="G138" s="91" t="s">
        <v>30</v>
      </c>
      <c r="H138" s="27" t="str">
        <f>IF(AND(D138="",E138="",K138="",L138=""),"","["&amp;COUNTIF('Manual Test Log'!$B$6:$B$502,'API List'!B138)&amp;"] log")</f>
        <v>[3] log</v>
      </c>
      <c r="I138" s="33" t="str">
        <f t="shared" si="16"/>
        <v/>
      </c>
      <c r="J138" s="76" t="s">
        <v>435</v>
      </c>
      <c r="K138" s="6" t="s">
        <v>429</v>
      </c>
      <c r="L138" s="29" t="s">
        <v>834</v>
      </c>
      <c r="M138" s="30" t="s">
        <v>915</v>
      </c>
      <c r="N138" s="30" t="s">
        <v>916</v>
      </c>
      <c r="O138" s="30" t="s">
        <v>911</v>
      </c>
      <c r="P138" s="30" t="s">
        <v>917</v>
      </c>
      <c r="Q138" s="30" t="s">
        <v>918</v>
      </c>
      <c r="R138" s="6"/>
      <c r="S138" s="6"/>
      <c r="T138" s="3" t="str">
        <f t="shared" si="3"/>
        <v>View</v>
      </c>
      <c r="U138" s="10"/>
      <c r="V138" s="133" t="s">
        <v>380</v>
      </c>
      <c r="W138" s="133" t="s">
        <v>380</v>
      </c>
      <c r="X138" s="133" t="s">
        <v>380</v>
      </c>
      <c r="Y138" s="133" t="s">
        <v>380</v>
      </c>
      <c r="Z138" s="133" t="s">
        <v>380</v>
      </c>
      <c r="AA138" s="154"/>
      <c r="AB138" s="10"/>
    </row>
    <row r="139" spans="1:28" ht="75" customHeight="1" x14ac:dyDescent="0.2">
      <c r="A139" s="64"/>
      <c r="B139" s="26" t="str">
        <f t="shared" si="15"/>
        <v>danhy-backend.hoanmy.com:443/forhis/hskcb/caresbook/getClinicalSessionPdf [Hồ sơ &gt; hồ sơ khám sức khỏe &gt; chi tiết xét nghiệm &gt; kết quả cận lâm sàng] [Xem file xét nghiệm lâm sàng]</v>
      </c>
      <c r="C139" s="4" t="s">
        <v>292</v>
      </c>
      <c r="D139" s="6" t="s">
        <v>903</v>
      </c>
      <c r="E139" s="6" t="s">
        <v>919</v>
      </c>
      <c r="F139" s="26" t="str">
        <f t="shared" si="14"/>
        <v/>
      </c>
      <c r="G139" s="91" t="s">
        <v>30</v>
      </c>
      <c r="H139" s="27" t="str">
        <f>IF(AND(D139="",E139="",K139="",L139=""),"","["&amp;COUNTIF('Manual Test Log'!$B$6:$B$502,'API List'!B139)&amp;"] log")</f>
        <v>[3] log</v>
      </c>
      <c r="I139" s="33" t="str">
        <f t="shared" si="16"/>
        <v/>
      </c>
      <c r="J139" s="76" t="s">
        <v>435</v>
      </c>
      <c r="K139" s="6" t="s">
        <v>429</v>
      </c>
      <c r="L139" s="29" t="s">
        <v>841</v>
      </c>
      <c r="M139" s="30" t="s">
        <v>920</v>
      </c>
      <c r="N139" s="30" t="s">
        <v>921</v>
      </c>
      <c r="O139" s="30" t="s">
        <v>911</v>
      </c>
      <c r="P139" s="30" t="s">
        <v>922</v>
      </c>
      <c r="Q139" s="30" t="s">
        <v>918</v>
      </c>
      <c r="R139" s="6"/>
      <c r="S139" s="6"/>
      <c r="T139" s="3" t="str">
        <f t="shared" si="3"/>
        <v>View</v>
      </c>
      <c r="U139" s="10"/>
      <c r="V139" s="133" t="s">
        <v>380</v>
      </c>
      <c r="W139" s="133" t="s">
        <v>380</v>
      </c>
      <c r="X139" s="133" t="s">
        <v>380</v>
      </c>
      <c r="Y139" s="133" t="s">
        <v>380</v>
      </c>
      <c r="Z139" s="133" t="s">
        <v>380</v>
      </c>
      <c r="AA139" s="154"/>
      <c r="AB139" s="10"/>
    </row>
    <row r="140" spans="1:28" ht="75" customHeight="1" x14ac:dyDescent="0.2">
      <c r="A140" s="64"/>
      <c r="B140" s="26" t="str">
        <f t="shared" si="15"/>
        <v>danhy-backend.hoanmy.com:443/forhis/hskcb/caresbook/getExaminationsForKSK [Hồ sơ &gt; hồ sơ khám sức khỏe &gt; chi tiết xét nghiệm &gt; Khám chuyên khoa] [lấy thông tin khám chuyên khoa]</v>
      </c>
      <c r="C140" s="4" t="s">
        <v>293</v>
      </c>
      <c r="D140" s="6" t="s">
        <v>923</v>
      </c>
      <c r="E140" s="6" t="s">
        <v>924</v>
      </c>
      <c r="F140" s="26" t="str">
        <f t="shared" si="14"/>
        <v/>
      </c>
      <c r="G140" s="91" t="s">
        <v>30</v>
      </c>
      <c r="H140" s="27" t="str">
        <f>IF(AND(D140="",E140="",K140="",L140=""),"","["&amp;COUNTIF('Manual Test Log'!$B$6:$B$502,'API List'!B140)&amp;"] log")</f>
        <v>[3] log</v>
      </c>
      <c r="I140" s="33" t="str">
        <f t="shared" si="16"/>
        <v/>
      </c>
      <c r="J140" s="76" t="s">
        <v>435</v>
      </c>
      <c r="K140" s="6" t="s">
        <v>429</v>
      </c>
      <c r="L140" s="29" t="s">
        <v>925</v>
      </c>
      <c r="M140" s="30" t="s">
        <v>926</v>
      </c>
      <c r="N140" s="30" t="s">
        <v>927</v>
      </c>
      <c r="O140" s="30" t="s">
        <v>928</v>
      </c>
      <c r="P140" s="30" t="s">
        <v>929</v>
      </c>
      <c r="Q140" s="30" t="s">
        <v>930</v>
      </c>
      <c r="R140" s="6"/>
      <c r="S140" s="6"/>
      <c r="T140" s="3" t="str">
        <f t="shared" si="3"/>
        <v>View</v>
      </c>
      <c r="U140" s="10"/>
      <c r="V140" s="133" t="s">
        <v>380</v>
      </c>
      <c r="W140" s="133" t="s">
        <v>380</v>
      </c>
      <c r="X140" s="133" t="s">
        <v>380</v>
      </c>
      <c r="Y140" s="133" t="s">
        <v>380</v>
      </c>
      <c r="Z140" s="133" t="s">
        <v>380</v>
      </c>
      <c r="AA140" s="154"/>
      <c r="AB140" s="10"/>
    </row>
    <row r="141" spans="1:28" s="125" customFormat="1" ht="75" customHeight="1" x14ac:dyDescent="0.2">
      <c r="A141" s="116"/>
      <c r="B141" s="117" t="str">
        <f t="shared" si="15"/>
        <v>danhy-backend.hoanmy.com:443/caresbook2/ratingDoctor/getRatingByKhamBenhId [Hồ sơ &gt; hồ sơ khám sức khỏe &gt; chi tiết xét nghiệm ] [disable
(Duplicated #114)]</v>
      </c>
      <c r="C141" s="118" t="s">
        <v>294</v>
      </c>
      <c r="D141" s="118" t="s">
        <v>931</v>
      </c>
      <c r="E141" s="118" t="s">
        <v>932</v>
      </c>
      <c r="F141" s="117" t="str">
        <f t="shared" si="14"/>
        <v/>
      </c>
      <c r="G141" s="119" t="s">
        <v>30</v>
      </c>
      <c r="H141" s="120" t="str">
        <f>IF(AND(D141="",E141="",K141="",L141=""),"","["&amp;COUNTIF('Manual Test Log'!$B$6:$B$502,'API List'!B141)&amp;"] log")</f>
        <v>[0] log</v>
      </c>
      <c r="I141" s="121" t="str">
        <f t="shared" si="16"/>
        <v>👈 Add log</v>
      </c>
      <c r="J141" s="122" t="s">
        <v>435</v>
      </c>
      <c r="K141" s="118" t="s">
        <v>429</v>
      </c>
      <c r="L141" s="123" t="s">
        <v>864</v>
      </c>
      <c r="M141" s="117" t="s">
        <v>933</v>
      </c>
      <c r="N141" s="117" t="s">
        <v>934</v>
      </c>
      <c r="O141" s="117" t="s">
        <v>935</v>
      </c>
      <c r="P141" s="117" t="s">
        <v>936</v>
      </c>
      <c r="Q141" s="117" t="s">
        <v>937</v>
      </c>
      <c r="R141" s="118"/>
      <c r="S141" s="118"/>
      <c r="T141" s="124" t="str">
        <f t="shared" si="3"/>
        <v>View</v>
      </c>
      <c r="V141" s="114"/>
      <c r="W141" s="114"/>
      <c r="X141" s="114"/>
      <c r="Y141" s="114"/>
      <c r="Z141" s="114"/>
      <c r="AA141" s="114"/>
    </row>
    <row r="142" spans="1:28" s="125" customFormat="1" ht="75" customHeight="1" x14ac:dyDescent="0.2">
      <c r="A142" s="116"/>
      <c r="B142" s="117" t="str">
        <f t="shared" si="15"/>
        <v>danhy-backend.hoanmy.com:443/forhis/hskcb/caresbook/getRx [Hồ sơ &gt; hồ sơ khám sức khỏe &gt; chi tiết đơn thuốc] [disable
(duplicated #96)]</v>
      </c>
      <c r="C142" s="118" t="s">
        <v>295</v>
      </c>
      <c r="D142" s="118" t="s">
        <v>938</v>
      </c>
      <c r="E142" s="118" t="s">
        <v>939</v>
      </c>
      <c r="F142" s="117" t="str">
        <f t="shared" si="14"/>
        <v/>
      </c>
      <c r="G142" s="119" t="s">
        <v>30</v>
      </c>
      <c r="H142" s="120" t="str">
        <f>IF(AND(D142="",E142="",K142="",L142=""),"","["&amp;COUNTIF('Manual Test Log'!$B$6:$B$502,'API List'!B142)&amp;"] log")</f>
        <v>[0] log</v>
      </c>
      <c r="I142" s="121" t="str">
        <f t="shared" si="16"/>
        <v>👈 Add log</v>
      </c>
      <c r="J142" s="122" t="s">
        <v>435</v>
      </c>
      <c r="K142" s="118" t="s">
        <v>429</v>
      </c>
      <c r="L142" s="123" t="s">
        <v>810</v>
      </c>
      <c r="M142" s="117" t="s">
        <v>940</v>
      </c>
      <c r="N142" s="117" t="s">
        <v>941</v>
      </c>
      <c r="O142" s="117" t="s">
        <v>942</v>
      </c>
      <c r="P142" s="117" t="s">
        <v>943</v>
      </c>
      <c r="Q142" s="117" t="s">
        <v>944</v>
      </c>
      <c r="R142" s="118"/>
      <c r="S142" s="118"/>
      <c r="T142" s="124" t="str">
        <f t="shared" si="3"/>
        <v>View</v>
      </c>
      <c r="V142" s="114"/>
      <c r="W142" s="114"/>
      <c r="X142" s="114"/>
      <c r="Y142" s="114"/>
      <c r="Z142" s="114"/>
      <c r="AA142" s="114"/>
    </row>
    <row r="143" spans="1:28" ht="75" customHeight="1" x14ac:dyDescent="0.2">
      <c r="A143" s="64"/>
      <c r="B143" s="26" t="str">
        <f t="shared" si="15"/>
        <v>danhy-backend.hoanmy.com:443/forhis/hskcb/caresbook/getRxPdf [Hồ sơ &gt; hồ sơ khám sức khỏe &gt; chi tiết đơn thuốc &gt; xem đơn thuốc] [lấy toa thuốc]</v>
      </c>
      <c r="C143" s="4" t="s">
        <v>296</v>
      </c>
      <c r="D143" s="6" t="s">
        <v>945</v>
      </c>
      <c r="E143" s="6" t="s">
        <v>946</v>
      </c>
      <c r="F143" s="26" t="str">
        <f t="shared" si="14"/>
        <v/>
      </c>
      <c r="G143" s="91" t="s">
        <v>30</v>
      </c>
      <c r="H143" s="27" t="str">
        <f>IF(AND(D143="",E143="",K143="",L143=""),"","["&amp;COUNTIF('Manual Test Log'!$B$6:$B$502,'API List'!B143)&amp;"] log")</f>
        <v>[3] log</v>
      </c>
      <c r="I143" s="33" t="str">
        <f t="shared" si="16"/>
        <v/>
      </c>
      <c r="J143" s="76" t="s">
        <v>435</v>
      </c>
      <c r="K143" s="6" t="s">
        <v>429</v>
      </c>
      <c r="L143" s="29" t="s">
        <v>817</v>
      </c>
      <c r="M143" s="30" t="s">
        <v>947</v>
      </c>
      <c r="N143" s="30" t="s">
        <v>948</v>
      </c>
      <c r="O143" s="30" t="s">
        <v>949</v>
      </c>
      <c r="P143" s="30" t="s">
        <v>950</v>
      </c>
      <c r="Q143" s="30" t="s">
        <v>951</v>
      </c>
      <c r="R143" s="6"/>
      <c r="S143" s="6"/>
      <c r="T143" s="3" t="str">
        <f t="shared" si="3"/>
        <v>View</v>
      </c>
      <c r="U143" s="10"/>
      <c r="V143" s="133" t="s">
        <v>380</v>
      </c>
      <c r="W143" s="133" t="s">
        <v>380</v>
      </c>
      <c r="X143" s="148" t="s">
        <v>381</v>
      </c>
      <c r="Y143" s="133" t="s">
        <v>380</v>
      </c>
      <c r="Z143" s="133" t="s">
        <v>380</v>
      </c>
      <c r="AA143" s="148" t="s">
        <v>381</v>
      </c>
      <c r="AB143" s="10"/>
    </row>
    <row r="144" spans="1:28" s="125" customFormat="1" ht="75" customHeight="1" x14ac:dyDescent="0.2">
      <c r="A144" s="116"/>
      <c r="B144" s="117" t="str">
        <f t="shared" si="15"/>
        <v>danhy-backend.hoanmy.com:443/caresbook2/ratingDoctor/addRating [Hồ sơ &gt; hồ sơ khám sức khỏe &gt; đánh giá] [Disable
(duplicated #115)]</v>
      </c>
      <c r="C144" s="118" t="s">
        <v>952</v>
      </c>
      <c r="D144" s="118" t="s">
        <v>953</v>
      </c>
      <c r="E144" s="118" t="s">
        <v>954</v>
      </c>
      <c r="F144" s="117" t="str">
        <f t="shared" si="14"/>
        <v/>
      </c>
      <c r="G144" s="119" t="s">
        <v>30</v>
      </c>
      <c r="H144" s="120" t="str">
        <f>IF(AND(D144="",E144="",K144="",L144=""),"","["&amp;COUNTIF('Manual Test Log'!$B$6:$B$502,'API List'!B144)&amp;"] log")</f>
        <v>[0] log</v>
      </c>
      <c r="I144" s="121" t="str">
        <f t="shared" si="16"/>
        <v>👈 Add log</v>
      </c>
      <c r="J144" s="122" t="s">
        <v>435</v>
      </c>
      <c r="K144" s="118" t="s">
        <v>429</v>
      </c>
      <c r="L144" s="123" t="s">
        <v>870</v>
      </c>
      <c r="M144" s="117" t="s">
        <v>955</v>
      </c>
      <c r="N144" s="117" t="s">
        <v>956</v>
      </c>
      <c r="O144" s="117" t="s">
        <v>957</v>
      </c>
      <c r="P144" s="117" t="s">
        <v>958</v>
      </c>
      <c r="Q144" s="117" t="s">
        <v>959</v>
      </c>
      <c r="R144" s="118"/>
      <c r="S144" s="118"/>
      <c r="T144" s="124" t="str">
        <f t="shared" si="3"/>
        <v>View</v>
      </c>
      <c r="V144" s="114"/>
      <c r="W144" s="114"/>
      <c r="X144" s="114"/>
      <c r="Y144" s="114"/>
      <c r="Z144" s="114"/>
      <c r="AA144" s="114"/>
    </row>
    <row r="145" spans="1:28" ht="75" customHeight="1" x14ac:dyDescent="0.2">
      <c r="A145" s="64"/>
      <c r="B145" s="26" t="str">
        <f t="shared" si="15"/>
        <v>-</v>
      </c>
      <c r="C145" s="4" t="s">
        <v>960</v>
      </c>
      <c r="D145" s="6"/>
      <c r="E145" s="6"/>
      <c r="F145" s="26" t="str">
        <f t="shared" si="14"/>
        <v/>
      </c>
      <c r="G145" s="91"/>
      <c r="H145" s="27" t="str">
        <f>IF(AND(D145="",E145="",K145="",L145=""),"","["&amp;COUNTIF('Manual Test Log'!$B$6:$B$502,'API List'!B145)&amp;"] log")</f>
        <v/>
      </c>
      <c r="I145" s="33" t="str">
        <f t="shared" si="16"/>
        <v/>
      </c>
      <c r="J145" s="76"/>
      <c r="K145" s="6"/>
      <c r="L145" s="29"/>
      <c r="M145" s="30"/>
      <c r="N145" s="30"/>
      <c r="O145" s="30"/>
      <c r="P145" s="30"/>
      <c r="Q145" s="30"/>
      <c r="R145" s="6"/>
      <c r="S145" s="6"/>
      <c r="T145" s="3" t="str">
        <f t="shared" si="3"/>
        <v>View</v>
      </c>
      <c r="U145" s="10"/>
      <c r="V145" s="9"/>
      <c r="W145" s="9"/>
      <c r="X145" s="9"/>
      <c r="Y145" s="9"/>
      <c r="Z145" s="9"/>
      <c r="AA145" s="9"/>
      <c r="AB145" s="10"/>
    </row>
    <row r="146" spans="1:28" ht="75" customHeight="1" x14ac:dyDescent="0.2">
      <c r="A146" s="64"/>
      <c r="B146" s="26" t="str">
        <f t="shared" si="15"/>
        <v xml:space="preserve"> [Group: Kiểm tra danh sách các tài khoản đang xem dữ liệu hồ sơ y tế của tôi] [Kiểm tra danh sách các tài khoản đang xem dữ liệu hồ sơ y tế của tôi]</v>
      </c>
      <c r="C146" s="4" t="s">
        <v>961</v>
      </c>
      <c r="D146" s="6" t="s">
        <v>962</v>
      </c>
      <c r="E146" s="6" t="s">
        <v>168</v>
      </c>
      <c r="F146" s="26" t="str">
        <f t="shared" si="14"/>
        <v/>
      </c>
      <c r="G146" s="91"/>
      <c r="H146" s="27" t="str">
        <f>IF(AND(D146="",E146="",K146="",L146=""),"","["&amp;COUNTIF('Manual Test Log'!$B$6:$B$502,'API List'!B146)&amp;"] log")</f>
        <v>[0] log</v>
      </c>
      <c r="I146" s="33" t="str">
        <f t="shared" si="16"/>
        <v>👈 Add log</v>
      </c>
      <c r="J146" s="76"/>
      <c r="K146" s="6"/>
      <c r="L146" s="29"/>
      <c r="M146" s="30"/>
      <c r="N146" s="30"/>
      <c r="O146" s="30"/>
      <c r="P146" s="30"/>
      <c r="Q146" s="30"/>
      <c r="R146" s="6"/>
      <c r="S146" s="6"/>
      <c r="T146" s="3" t="str">
        <f t="shared" si="3"/>
        <v>View</v>
      </c>
      <c r="U146" s="10"/>
      <c r="V146" s="9"/>
      <c r="W146" s="9"/>
      <c r="X146" s="9"/>
      <c r="Y146" s="9"/>
      <c r="Z146" s="9"/>
      <c r="AA146" s="9"/>
      <c r="AB146" s="10"/>
    </row>
    <row r="147" spans="1:28" ht="75" customHeight="1" x14ac:dyDescent="0.2">
      <c r="A147" s="64"/>
      <c r="B147" s="26" t="str">
        <f t="shared" si="15"/>
        <v>danhy-backend.hoanmy.com:443/caresbook2/hskcb/getShareProfile [Hồ sơ &gt; quản lý  chia sẻ hồ sơ] [lấy tất cả những tài khoản đang liên kết với hồ sơ]</v>
      </c>
      <c r="C147" s="4" t="s">
        <v>963</v>
      </c>
      <c r="D147" s="6" t="s">
        <v>964</v>
      </c>
      <c r="E147" s="6" t="s">
        <v>965</v>
      </c>
      <c r="F147" s="26" t="str">
        <f t="shared" si="14"/>
        <v/>
      </c>
      <c r="G147" s="91" t="s">
        <v>30</v>
      </c>
      <c r="H147" s="27" t="str">
        <f>IF(AND(D147="",E147="",K147="",L147=""),"","["&amp;COUNTIF('Manual Test Log'!$B$6:$B$502,'API List'!B147)&amp;"] log")</f>
        <v>[5] log</v>
      </c>
      <c r="I147" s="33" t="str">
        <f t="shared" si="16"/>
        <v/>
      </c>
      <c r="J147" s="76" t="s">
        <v>435</v>
      </c>
      <c r="K147" s="6" t="s">
        <v>429</v>
      </c>
      <c r="L147" s="29" t="s">
        <v>966</v>
      </c>
      <c r="M147" s="30" t="s">
        <v>967</v>
      </c>
      <c r="N147" s="30" t="s">
        <v>968</v>
      </c>
      <c r="O147" s="30" t="s">
        <v>969</v>
      </c>
      <c r="P147" s="30" t="s">
        <v>970</v>
      </c>
      <c r="Q147" s="30" t="s">
        <v>971</v>
      </c>
      <c r="R147" s="6"/>
      <c r="S147" s="6"/>
      <c r="T147" s="3" t="str">
        <f t="shared" si="3"/>
        <v>View</v>
      </c>
      <c r="U147" s="10"/>
      <c r="V147" s="133" t="s">
        <v>380</v>
      </c>
      <c r="W147" s="133" t="s">
        <v>380</v>
      </c>
      <c r="X147" s="148" t="s">
        <v>381</v>
      </c>
      <c r="Y147" s="133" t="s">
        <v>380</v>
      </c>
      <c r="Z147" s="133" t="s">
        <v>380</v>
      </c>
      <c r="AA147" s="114"/>
      <c r="AB147" s="10"/>
    </row>
    <row r="148" spans="1:28" ht="75" customHeight="1" x14ac:dyDescent="0.2">
      <c r="A148" s="64"/>
      <c r="B148" s="26" t="str">
        <f t="shared" si="15"/>
        <v>-</v>
      </c>
      <c r="C148" s="4" t="s">
        <v>972</v>
      </c>
      <c r="D148" s="6"/>
      <c r="E148" s="6"/>
      <c r="F148" s="26" t="str">
        <f t="shared" si="14"/>
        <v/>
      </c>
      <c r="G148" s="91"/>
      <c r="H148" s="27" t="str">
        <f>IF(AND(D148="",E148="",K148="",L148=""),"","["&amp;COUNTIF('Manual Test Log'!$B$6:$B$502,'API List'!B148)&amp;"] log")</f>
        <v/>
      </c>
      <c r="I148" s="33" t="str">
        <f t="shared" si="16"/>
        <v/>
      </c>
      <c r="J148" s="76"/>
      <c r="K148" s="6"/>
      <c r="L148" s="29"/>
      <c r="M148" s="30"/>
      <c r="N148" s="30"/>
      <c r="O148" s="30"/>
      <c r="P148" s="30"/>
      <c r="Q148" s="30"/>
      <c r="R148" s="6"/>
      <c r="S148" s="6"/>
      <c r="T148" s="3" t="str">
        <f t="shared" si="3"/>
        <v>View</v>
      </c>
      <c r="U148" s="10"/>
      <c r="V148" s="9"/>
      <c r="W148" s="9"/>
      <c r="X148" s="9"/>
      <c r="Y148" s="9"/>
      <c r="Z148" s="9"/>
      <c r="AA148" s="9"/>
      <c r="AB148" s="10"/>
    </row>
    <row r="149" spans="1:28" ht="75" customHeight="1" x14ac:dyDescent="0.2">
      <c r="A149" s="64"/>
      <c r="B149" s="26" t="str">
        <f>IF(AND(E149="",K149="",L149=""),"-",IF(ISBLANK(E149),K149&amp;L149,K149&amp;L149&amp;" ["&amp;D149&amp;"] ["&amp;E149&amp;"]"))</f>
        <v xml:space="preserve"> [Group: Xem toa thuốc ra viện và phiếu xuất viện] [Xem toa thuốc ra viện và phiếu xuất viện]</v>
      </c>
      <c r="C149" s="4" t="s">
        <v>961</v>
      </c>
      <c r="D149" s="6" t="s">
        <v>973</v>
      </c>
      <c r="E149" s="6" t="s">
        <v>160</v>
      </c>
      <c r="F149" s="26" t="str">
        <f t="shared" si="14"/>
        <v/>
      </c>
      <c r="G149" s="91"/>
      <c r="H149" s="27" t="str">
        <f>IF(AND(D149="",E149="",K149="",L149=""),"","["&amp;COUNTIF('Manual Test Log'!$B$6:$B$502,'API List'!B149)&amp;"] log")</f>
        <v>[0] log</v>
      </c>
      <c r="I149" s="33" t="str">
        <f>IF(AND(D149="",E149="",K149="",L149=""),"",IF(ISNUMBER(SEARCH("[0]",H149)),"👈 Add log",""))</f>
        <v>👈 Add log</v>
      </c>
      <c r="J149" s="76"/>
      <c r="K149" s="6"/>
      <c r="L149" s="29"/>
      <c r="M149" s="30"/>
      <c r="N149" s="30"/>
      <c r="O149" s="30"/>
      <c r="P149" s="30"/>
      <c r="Q149" s="30"/>
      <c r="R149" s="6"/>
      <c r="S149" s="6"/>
      <c r="T149" s="3" t="str">
        <f>HYPERLINK("#'"&amp;S149&amp;"'!A1","View")</f>
        <v>View</v>
      </c>
      <c r="U149" s="10"/>
      <c r="V149" s="9"/>
      <c r="W149" s="9"/>
      <c r="X149" s="9"/>
      <c r="Y149" s="9"/>
      <c r="Z149" s="9"/>
      <c r="AA149" s="9"/>
      <c r="AB149" s="10"/>
    </row>
    <row r="150" spans="1:28" ht="75" customHeight="1" x14ac:dyDescent="0.2">
      <c r="A150" s="64"/>
      <c r="B150" s="26" t="str">
        <f t="shared" si="15"/>
        <v>danhy-backend.hoanmy.com:443/forhis/patient/getListBieuMauYTe [Hồ sơ &gt; Biểu mẫu y tế] [getListBieuMauYTe]</v>
      </c>
      <c r="C150" s="4" t="s">
        <v>974</v>
      </c>
      <c r="D150" s="6" t="s">
        <v>975</v>
      </c>
      <c r="E150" s="6" t="s">
        <v>976</v>
      </c>
      <c r="F150" s="26" t="str">
        <f t="shared" si="14"/>
        <v/>
      </c>
      <c r="G150" s="91" t="s">
        <v>30</v>
      </c>
      <c r="H150" s="27" t="str">
        <f>IF(AND(D150="",E150="",K150="",L150=""),"","["&amp;COUNTIF('Manual Test Log'!$B$6:$B$502,'API List'!B150)&amp;"] log")</f>
        <v>[4] log</v>
      </c>
      <c r="I150" s="33" t="str">
        <f t="shared" si="16"/>
        <v/>
      </c>
      <c r="J150" s="76" t="s">
        <v>435</v>
      </c>
      <c r="K150" s="6" t="s">
        <v>429</v>
      </c>
      <c r="L150" s="29" t="s">
        <v>977</v>
      </c>
      <c r="M150" s="30" t="s">
        <v>978</v>
      </c>
      <c r="N150" s="30" t="s">
        <v>979</v>
      </c>
      <c r="O150" s="30" t="s">
        <v>980</v>
      </c>
      <c r="P150" s="30" t="s">
        <v>981</v>
      </c>
      <c r="Q150" s="30" t="s">
        <v>440</v>
      </c>
      <c r="R150" s="6"/>
      <c r="S150" s="6"/>
      <c r="T150" s="3" t="str">
        <f t="shared" si="3"/>
        <v>View</v>
      </c>
      <c r="U150" s="10"/>
      <c r="V150" s="133" t="s">
        <v>380</v>
      </c>
      <c r="W150" s="133" t="s">
        <v>380</v>
      </c>
      <c r="X150" s="148" t="s">
        <v>381</v>
      </c>
      <c r="Y150" s="133" t="s">
        <v>380</v>
      </c>
      <c r="Z150" s="133" t="s">
        <v>380</v>
      </c>
      <c r="AA150" s="114"/>
      <c r="AB150" s="10"/>
    </row>
    <row r="151" spans="1:28" ht="75" customHeight="1" x14ac:dyDescent="0.2">
      <c r="A151" s="64"/>
      <c r="B151" s="26" t="str">
        <f t="shared" si="15"/>
        <v>danhy-backend.hoanmy.com:443/forhis/patient/getPdfBieuMauYTe [Hồ Sơ &gt; Biểu mẫu y tế] [getPdfBieuMauYTe]</v>
      </c>
      <c r="C151" s="4" t="s">
        <v>982</v>
      </c>
      <c r="D151" s="6" t="s">
        <v>983</v>
      </c>
      <c r="E151" s="6" t="s">
        <v>984</v>
      </c>
      <c r="F151" s="26" t="str">
        <f t="shared" si="14"/>
        <v/>
      </c>
      <c r="G151" s="91" t="s">
        <v>30</v>
      </c>
      <c r="H151" s="27" t="str">
        <f>IF(AND(D151="",E151="",K151="",L151=""),"","["&amp;COUNTIF('Manual Test Log'!$B$6:$B$502,'API List'!B151)&amp;"] log")</f>
        <v>[2] log</v>
      </c>
      <c r="I151" s="33" t="str">
        <f t="shared" si="16"/>
        <v/>
      </c>
      <c r="J151" s="76" t="s">
        <v>435</v>
      </c>
      <c r="K151" s="6" t="s">
        <v>429</v>
      </c>
      <c r="L151" s="29" t="s">
        <v>985</v>
      </c>
      <c r="M151" s="30" t="s">
        <v>986</v>
      </c>
      <c r="N151" s="30" t="s">
        <v>987</v>
      </c>
      <c r="O151" s="30"/>
      <c r="P151" s="30"/>
      <c r="Q151" s="30"/>
      <c r="R151" s="6"/>
      <c r="S151" s="6"/>
      <c r="T151" s="3" t="str">
        <f t="shared" si="3"/>
        <v>View</v>
      </c>
      <c r="U151" s="10"/>
      <c r="V151" s="114"/>
      <c r="W151" s="133" t="s">
        <v>380</v>
      </c>
      <c r="X151" s="114"/>
      <c r="Y151" s="133" t="s">
        <v>380</v>
      </c>
      <c r="Z151" s="133" t="s">
        <v>380</v>
      </c>
      <c r="AA151" s="114"/>
      <c r="AB151" s="10"/>
    </row>
    <row r="152" spans="1:28" ht="75" customHeight="1" x14ac:dyDescent="0.2">
      <c r="A152" s="64"/>
      <c r="B152" s="26" t="str">
        <f t="shared" si="15"/>
        <v>-</v>
      </c>
      <c r="C152" s="4" t="s">
        <v>988</v>
      </c>
      <c r="D152" s="6"/>
      <c r="E152" s="6"/>
      <c r="F152" s="26" t="str">
        <f t="shared" si="14"/>
        <v/>
      </c>
      <c r="G152" s="91"/>
      <c r="H152" s="27" t="str">
        <f>IF(AND(D152="",E152="",K152="",L152=""),"","["&amp;COUNTIF('Manual Test Log'!$B$6:$B$502,'API List'!B152)&amp;"] log")</f>
        <v/>
      </c>
      <c r="I152" s="33" t="str">
        <f t="shared" si="16"/>
        <v/>
      </c>
      <c r="J152" s="76"/>
      <c r="K152" s="6"/>
      <c r="L152" s="29"/>
      <c r="M152" s="30"/>
      <c r="N152" s="30"/>
      <c r="O152" s="30"/>
      <c r="P152" s="30"/>
      <c r="Q152" s="30"/>
      <c r="R152" s="6"/>
      <c r="S152" s="6"/>
      <c r="T152" s="3" t="str">
        <f t="shared" si="3"/>
        <v>View</v>
      </c>
      <c r="U152" s="10"/>
      <c r="V152" s="9"/>
      <c r="W152" s="9"/>
      <c r="X152" s="9"/>
      <c r="Y152" s="9"/>
      <c r="Z152" s="9"/>
      <c r="AA152" s="9"/>
      <c r="AB152" s="10"/>
    </row>
    <row r="153" spans="1:28" ht="75" customHeight="1" x14ac:dyDescent="0.2">
      <c r="A153" s="64"/>
      <c r="B153" s="26" t="str">
        <f t="shared" si="15"/>
        <v>-</v>
      </c>
      <c r="C153" s="4" t="s">
        <v>989</v>
      </c>
      <c r="D153" s="6"/>
      <c r="E153" s="6"/>
      <c r="F153" s="26" t="str">
        <f t="shared" si="14"/>
        <v/>
      </c>
      <c r="G153" s="91"/>
      <c r="H153" s="27" t="str">
        <f>IF(AND(D153="",E153="",K153="",L153=""),"","["&amp;COUNTIF('Manual Test Log'!$B$6:$B$502,'API List'!B153)&amp;"] log")</f>
        <v/>
      </c>
      <c r="I153" s="33" t="str">
        <f t="shared" si="16"/>
        <v/>
      </c>
      <c r="J153" s="76"/>
      <c r="K153" s="6"/>
      <c r="L153" s="29"/>
      <c r="M153" s="30"/>
      <c r="N153" s="30"/>
      <c r="O153" s="30"/>
      <c r="P153" s="30"/>
      <c r="Q153" s="30"/>
      <c r="R153" s="6"/>
      <c r="S153" s="6"/>
      <c r="T153" s="3" t="str">
        <f t="shared" si="3"/>
        <v>View</v>
      </c>
      <c r="U153" s="10"/>
      <c r="V153" s="9"/>
      <c r="W153" s="9"/>
      <c r="X153" s="9"/>
      <c r="Y153" s="9"/>
      <c r="Z153" s="9"/>
      <c r="AA153" s="9"/>
      <c r="AB153" s="10"/>
    </row>
    <row r="154" spans="1:28" ht="75" customHeight="1" x14ac:dyDescent="0.2">
      <c r="A154" s="64"/>
      <c r="B154" s="26" t="str">
        <f t="shared" si="15"/>
        <v>-</v>
      </c>
      <c r="C154" s="4" t="s">
        <v>990</v>
      </c>
      <c r="D154" s="6"/>
      <c r="E154" s="6"/>
      <c r="F154" s="26" t="str">
        <f t="shared" si="14"/>
        <v/>
      </c>
      <c r="G154" s="91"/>
      <c r="H154" s="27" t="str">
        <f>IF(AND(D154="",E154="",K154="",L154=""),"","["&amp;COUNTIF('Manual Test Log'!$B$6:$B$502,'API List'!B154)&amp;"] log")</f>
        <v/>
      </c>
      <c r="I154" s="33" t="str">
        <f t="shared" si="16"/>
        <v/>
      </c>
      <c r="J154" s="76"/>
      <c r="K154" s="6"/>
      <c r="L154" s="29"/>
      <c r="M154" s="30"/>
      <c r="N154" s="30"/>
      <c r="O154" s="30"/>
      <c r="P154" s="30"/>
      <c r="Q154" s="30"/>
      <c r="R154" s="6"/>
      <c r="S154" s="6"/>
      <c r="T154" s="3" t="str">
        <f t="shared" si="3"/>
        <v>View</v>
      </c>
      <c r="U154" s="10"/>
      <c r="V154" s="9"/>
      <c r="W154" s="9"/>
      <c r="X154" s="9"/>
      <c r="Y154" s="9"/>
      <c r="Z154" s="9"/>
      <c r="AA154" s="9"/>
      <c r="AB154" s="10"/>
    </row>
    <row r="155" spans="1:28" ht="75" customHeight="1" x14ac:dyDescent="0.2">
      <c r="A155" s="64"/>
      <c r="B155" s="26" t="str">
        <f t="shared" si="15"/>
        <v xml:space="preserve"> [Group: Hủy chia sẻ hồ sơ y tế các tài khoản đang xem dữ liệu] [Hủy chia sẻ hồ sơ y tế các tài khoản đang xem dữ liệu]</v>
      </c>
      <c r="C155" s="4" t="s">
        <v>991</v>
      </c>
      <c r="D155" s="6" t="s">
        <v>992</v>
      </c>
      <c r="E155" s="6" t="s">
        <v>171</v>
      </c>
      <c r="F155" s="26" t="str">
        <f t="shared" si="14"/>
        <v/>
      </c>
      <c r="G155" s="91"/>
      <c r="H155" s="27" t="str">
        <f>IF(AND(D155="",E155="",K155="",L155=""),"","["&amp;COUNTIF('Manual Test Log'!$B$6:$B$502,'API List'!B155)&amp;"] log")</f>
        <v>[1] log</v>
      </c>
      <c r="I155" s="33" t="str">
        <f t="shared" si="16"/>
        <v/>
      </c>
      <c r="J155" s="76"/>
      <c r="K155" s="6"/>
      <c r="L155" s="29"/>
      <c r="M155" s="30"/>
      <c r="N155" s="30"/>
      <c r="O155" s="30"/>
      <c r="P155" s="30"/>
      <c r="Q155" s="30"/>
      <c r="R155" s="6"/>
      <c r="S155" s="6"/>
      <c r="T155" s="3" t="str">
        <f t="shared" si="3"/>
        <v>View</v>
      </c>
      <c r="U155" s="10"/>
      <c r="V155" s="9"/>
      <c r="W155" s="9"/>
      <c r="X155" s="9"/>
      <c r="Y155" s="9"/>
      <c r="Z155" s="9"/>
      <c r="AA155" s="9"/>
      <c r="AB155" s="10"/>
    </row>
    <row r="156" spans="1:28" ht="75" customHeight="1" x14ac:dyDescent="0.2">
      <c r="A156" s="64"/>
      <c r="B156" s="26" t="str">
        <f t="shared" si="15"/>
        <v>danhy-backend.hoanmy.com:443 /caresbook2/auth/requestUnmapOTP  [Hồ sơ &gt; Quản lý chia sẻ hồ sơ &gt; Dừng chia sẻ] [request unmap OTP]</v>
      </c>
      <c r="C156" s="4" t="s">
        <v>993</v>
      </c>
      <c r="D156" s="6" t="s">
        <v>994</v>
      </c>
      <c r="E156" s="6" t="s">
        <v>995</v>
      </c>
      <c r="F156" s="26" t="str">
        <f t="shared" si="14"/>
        <v/>
      </c>
      <c r="G156" s="91" t="s">
        <v>30</v>
      </c>
      <c r="H156" s="27" t="str">
        <f>IF(AND(D156="",E156="",K156="",L156=""),"","["&amp;COUNTIF('Manual Test Log'!$B$6:$B$502,'API List'!B156)&amp;"] log")</f>
        <v>[3] log</v>
      </c>
      <c r="I156" s="33" t="str">
        <f t="shared" si="16"/>
        <v/>
      </c>
      <c r="J156" s="76" t="s">
        <v>333</v>
      </c>
      <c r="K156" s="6" t="s">
        <v>325</v>
      </c>
      <c r="L156" s="29" t="s">
        <v>996</v>
      </c>
      <c r="M156" s="30" t="s">
        <v>997</v>
      </c>
      <c r="N156" s="30" t="s">
        <v>998</v>
      </c>
      <c r="O156" s="30" t="s">
        <v>999</v>
      </c>
      <c r="P156" s="30" t="s">
        <v>1000</v>
      </c>
      <c r="Q156" s="30" t="s">
        <v>1001</v>
      </c>
      <c r="R156" s="6"/>
      <c r="S156" s="6"/>
      <c r="T156" s="3" t="str">
        <f t="shared" si="3"/>
        <v>View</v>
      </c>
      <c r="U156" s="10"/>
      <c r="V156" s="9"/>
      <c r="W156" s="9"/>
      <c r="X156" s="9"/>
      <c r="Y156" s="9"/>
      <c r="Z156" s="114"/>
      <c r="AA156" s="114"/>
      <c r="AB156" s="10"/>
    </row>
    <row r="157" spans="1:28" ht="75" customHeight="1" x14ac:dyDescent="0.2">
      <c r="A157" s="64"/>
      <c r="B157" s="26" t="str">
        <f t="shared" si="15"/>
        <v>danhy-backend.hoanmy.com:443 /caresbook2/auth/verifyUnmapOTP  [Hồ sơ &gt; Quản lý chia sẻ hồ sơ &gt; Dừng chia sẻ &gt; Xác thực OTP] [Verify OTP]</v>
      </c>
      <c r="C157" s="4" t="s">
        <v>1002</v>
      </c>
      <c r="D157" s="6" t="s">
        <v>1003</v>
      </c>
      <c r="E157" s="6" t="s">
        <v>345</v>
      </c>
      <c r="F157" s="26" t="str">
        <f t="shared" ref="F157:F188" si="17">IF(AND(D157="",E157="",K157="",L157=""),"",IF(COUNTIF(B:B, B157)&gt;1,"👈 Dup. Add label",""))</f>
        <v/>
      </c>
      <c r="G157" s="91" t="s">
        <v>30</v>
      </c>
      <c r="H157" s="27" t="str">
        <f>IF(AND(D157="",E157="",K157="",L157=""),"","["&amp;COUNTIF('Manual Test Log'!$B$6:$B$502,'API List'!B157)&amp;"] log")</f>
        <v>[4] log</v>
      </c>
      <c r="I157" s="33" t="str">
        <f t="shared" si="16"/>
        <v/>
      </c>
      <c r="J157" s="76" t="s">
        <v>333</v>
      </c>
      <c r="K157" s="6" t="s">
        <v>325</v>
      </c>
      <c r="L157" s="29" t="s">
        <v>1004</v>
      </c>
      <c r="M157" s="30" t="s">
        <v>1005</v>
      </c>
      <c r="N157" s="30" t="s">
        <v>1006</v>
      </c>
      <c r="O157" s="30" t="s">
        <v>1007</v>
      </c>
      <c r="P157" s="30" t="s">
        <v>338</v>
      </c>
      <c r="Q157" s="30" t="s">
        <v>1008</v>
      </c>
      <c r="R157" s="6"/>
      <c r="S157" s="6"/>
      <c r="T157" s="3" t="str">
        <f t="shared" si="3"/>
        <v>View</v>
      </c>
      <c r="U157" s="10"/>
      <c r="V157" s="9"/>
      <c r="W157" s="9"/>
      <c r="X157" s="9"/>
      <c r="Y157" s="9"/>
      <c r="Z157" s="114"/>
      <c r="AA157" s="114"/>
      <c r="AB157" s="10"/>
    </row>
    <row r="158" spans="1:28" ht="75" customHeight="1" x14ac:dyDescent="0.2">
      <c r="A158" s="64"/>
      <c r="B158" s="26" t="str">
        <f t="shared" si="15"/>
        <v>-</v>
      </c>
      <c r="C158" s="4" t="s">
        <v>1009</v>
      </c>
      <c r="D158" s="6"/>
      <c r="E158" s="6"/>
      <c r="F158" s="26" t="str">
        <f t="shared" si="17"/>
        <v/>
      </c>
      <c r="G158" s="91"/>
      <c r="H158" s="27" t="str">
        <f>IF(AND(D158="",E158="",K158="",L158=""),"","["&amp;COUNTIF('Manual Test Log'!$B$6:$B$502,'API List'!B158)&amp;"] log")</f>
        <v/>
      </c>
      <c r="I158" s="33" t="str">
        <f t="shared" si="16"/>
        <v/>
      </c>
      <c r="J158" s="76"/>
      <c r="K158" s="6"/>
      <c r="L158" s="29"/>
      <c r="M158" s="30"/>
      <c r="N158" s="30"/>
      <c r="O158" s="30"/>
      <c r="P158" s="30"/>
      <c r="Q158" s="30"/>
      <c r="R158" s="6"/>
      <c r="S158" s="6"/>
      <c r="T158" s="3" t="str">
        <f t="shared" si="3"/>
        <v>View</v>
      </c>
      <c r="U158" s="10"/>
      <c r="V158" s="9"/>
      <c r="W158" s="9"/>
      <c r="X158" s="9"/>
      <c r="Y158" s="9"/>
      <c r="Z158" s="9"/>
      <c r="AA158" s="9"/>
      <c r="AB158" s="10"/>
    </row>
    <row r="159" spans="1:28" ht="75" customHeight="1" x14ac:dyDescent="0.2">
      <c r="A159" s="64"/>
      <c r="B159" s="26" t="str">
        <f t="shared" si="15"/>
        <v xml:space="preserve"> [Group: hồ sơ KCB từ CSYT khác] [hồ sơ KCB từ CSYT khác]</v>
      </c>
      <c r="C159" s="4" t="s">
        <v>1010</v>
      </c>
      <c r="D159" s="6" t="s">
        <v>1011</v>
      </c>
      <c r="E159" s="6" t="s">
        <v>1012</v>
      </c>
      <c r="F159" s="26" t="str">
        <f t="shared" si="17"/>
        <v/>
      </c>
      <c r="G159" s="91"/>
      <c r="H159" s="27" t="str">
        <f>IF(AND(D159="",E159="",K159="",L159=""),"","["&amp;COUNTIF('Manual Test Log'!$B$6:$B$502,'API List'!B159)&amp;"] log")</f>
        <v>[0] log</v>
      </c>
      <c r="I159" s="33" t="str">
        <f t="shared" si="16"/>
        <v>👈 Add log</v>
      </c>
      <c r="J159" s="76"/>
      <c r="K159" s="6"/>
      <c r="L159" s="29"/>
      <c r="M159" s="30"/>
      <c r="N159" s="30"/>
      <c r="O159" s="30"/>
      <c r="P159" s="30"/>
      <c r="Q159" s="30"/>
      <c r="R159" s="6"/>
      <c r="S159" s="6"/>
      <c r="T159" s="3" t="str">
        <f t="shared" si="3"/>
        <v>View</v>
      </c>
      <c r="U159" s="10"/>
      <c r="V159" s="9"/>
      <c r="W159" s="9"/>
      <c r="X159" s="9"/>
      <c r="Y159" s="9"/>
      <c r="Z159" s="9"/>
      <c r="AA159" s="9"/>
      <c r="AB159" s="10"/>
    </row>
    <row r="160" spans="1:28" ht="75" customHeight="1" x14ac:dyDescent="0.2">
      <c r="A160" s="64"/>
      <c r="B160" s="26" t="str">
        <f t="shared" si="15"/>
        <v>danhy-backend.hoanmy.com:443/caresbook2/hssk/68a3e809a2bf6530de0a6afa/info [Hồ sơ &gt; Hồ sơ KCB từ CSYT khác (select a record)] [view detail a record]</v>
      </c>
      <c r="C160" s="4" t="s">
        <v>1013</v>
      </c>
      <c r="D160" s="6" t="s">
        <v>1014</v>
      </c>
      <c r="E160" s="6" t="s">
        <v>1015</v>
      </c>
      <c r="F160" s="26" t="str">
        <f t="shared" si="17"/>
        <v/>
      </c>
      <c r="G160" s="91" t="s">
        <v>30</v>
      </c>
      <c r="H160" s="27" t="str">
        <f>IF(AND(D160="",E160="",K160="",L160=""),"","["&amp;COUNTIF('Manual Test Log'!$B$6:$B$502,'API List'!B160)&amp;"] log")</f>
        <v>[3] log</v>
      </c>
      <c r="I160" s="33" t="str">
        <f t="shared" si="16"/>
        <v/>
      </c>
      <c r="J160" s="76" t="s">
        <v>428</v>
      </c>
      <c r="K160" s="6" t="s">
        <v>429</v>
      </c>
      <c r="L160" s="29" t="s">
        <v>1016</v>
      </c>
      <c r="M160" s="30" t="s">
        <v>1017</v>
      </c>
      <c r="N160" s="30" t="s">
        <v>1018</v>
      </c>
      <c r="O160" s="30"/>
      <c r="P160" s="30" t="s">
        <v>1019</v>
      </c>
      <c r="Q160" s="30" t="s">
        <v>1020</v>
      </c>
      <c r="R160" s="6"/>
      <c r="S160" s="6"/>
      <c r="T160" s="3" t="str">
        <f t="shared" si="3"/>
        <v>View</v>
      </c>
      <c r="U160" s="10"/>
      <c r="V160" s="133" t="s">
        <v>380</v>
      </c>
      <c r="W160" s="133" t="s">
        <v>380</v>
      </c>
      <c r="X160" s="148" t="s">
        <v>381</v>
      </c>
      <c r="Y160" s="133" t="s">
        <v>380</v>
      </c>
      <c r="Z160" s="133" t="s">
        <v>380</v>
      </c>
      <c r="AA160" s="114"/>
      <c r="AB160" s="10"/>
    </row>
    <row r="161" spans="1:28" ht="75" customHeight="1" x14ac:dyDescent="0.2">
      <c r="A161" s="64"/>
      <c r="B161" s="26" t="str">
        <f t="shared" si="15"/>
        <v>danhy-backend.hoanmy.com:443/caresbook2/hssk/68a3e809a2bf6530de0a6afa/remove [Hồ sơ &gt; Hồ sơ KCB từ CSYT khác (select a record) &gt; xóa hồ sơ] [delete a record]</v>
      </c>
      <c r="C161" s="4" t="s">
        <v>1021</v>
      </c>
      <c r="D161" s="6" t="s">
        <v>1022</v>
      </c>
      <c r="E161" s="6" t="s">
        <v>1023</v>
      </c>
      <c r="F161" s="26" t="str">
        <f t="shared" si="17"/>
        <v/>
      </c>
      <c r="G161" s="91" t="s">
        <v>30</v>
      </c>
      <c r="H161" s="27" t="str">
        <f>IF(AND(D161="",E161="",K161="",L161=""),"","["&amp;COUNTIF('Manual Test Log'!$B$6:$B$502,'API List'!B161)&amp;"] log")</f>
        <v>[3] log</v>
      </c>
      <c r="I161" s="33" t="str">
        <f t="shared" si="16"/>
        <v/>
      </c>
      <c r="J161" s="76" t="s">
        <v>435</v>
      </c>
      <c r="K161" s="6" t="s">
        <v>429</v>
      </c>
      <c r="L161" s="29" t="s">
        <v>1024</v>
      </c>
      <c r="M161" s="30" t="s">
        <v>1025</v>
      </c>
      <c r="N161" s="30" t="s">
        <v>1026</v>
      </c>
      <c r="O161" s="30" t="s">
        <v>723</v>
      </c>
      <c r="P161" s="30" t="b">
        <v>1</v>
      </c>
      <c r="Q161" s="30" t="s">
        <v>1027</v>
      </c>
      <c r="R161" s="6"/>
      <c r="S161" s="6"/>
      <c r="T161" s="3" t="str">
        <f t="shared" si="3"/>
        <v>View</v>
      </c>
      <c r="U161" s="10"/>
      <c r="V161" s="133" t="s">
        <v>380</v>
      </c>
      <c r="W161" s="133" t="s">
        <v>380</v>
      </c>
      <c r="X161" s="148" t="s">
        <v>381</v>
      </c>
      <c r="Y161" s="133" t="s">
        <v>380</v>
      </c>
      <c r="Z161" s="133" t="s">
        <v>380</v>
      </c>
      <c r="AA161" s="114"/>
      <c r="AB161" s="10"/>
    </row>
    <row r="162" spans="1:28" ht="409.6" x14ac:dyDescent="0.2">
      <c r="A162" s="64"/>
      <c r="B162" s="26" t="str">
        <f t="shared" si="15"/>
        <v>danhy-backend.hoanmy.com:443/caresbook2/hssk/68a3e809a2bf6530de0a6afa/update [Hồ sơ &gt; Hồ sơ KCB từ CSYT khác &gt; thêm hồ sơ] [thêm hồ sơ  KCB từ CSYT khác]</v>
      </c>
      <c r="C162" s="4" t="s">
        <v>1028</v>
      </c>
      <c r="D162" s="6" t="s">
        <v>1029</v>
      </c>
      <c r="E162" s="6" t="s">
        <v>1030</v>
      </c>
      <c r="F162" s="26" t="str">
        <f t="shared" si="17"/>
        <v/>
      </c>
      <c r="G162" s="91" t="s">
        <v>30</v>
      </c>
      <c r="H162" s="27" t="str">
        <f>IF(AND(D162="",E162="",K162="",L162=""),"","["&amp;COUNTIF('Manual Test Log'!$B$6:$B$502,'API List'!B162)&amp;"] log")</f>
        <v>[3] log</v>
      </c>
      <c r="I162" s="33" t="str">
        <f t="shared" si="16"/>
        <v/>
      </c>
      <c r="J162" s="76" t="s">
        <v>435</v>
      </c>
      <c r="K162" s="6" t="s">
        <v>429</v>
      </c>
      <c r="L162" s="29" t="s">
        <v>1031</v>
      </c>
      <c r="M162" s="30" t="s">
        <v>1570</v>
      </c>
      <c r="N162" s="30" t="s">
        <v>1032</v>
      </c>
      <c r="O162" s="30" t="s">
        <v>1033</v>
      </c>
      <c r="P162" s="30" t="s">
        <v>1034</v>
      </c>
      <c r="Q162" s="30" t="s">
        <v>1035</v>
      </c>
      <c r="R162" s="6"/>
      <c r="S162" s="6"/>
      <c r="T162" s="3" t="str">
        <f t="shared" si="3"/>
        <v>View</v>
      </c>
      <c r="U162" s="10"/>
      <c r="V162" s="133" t="s">
        <v>380</v>
      </c>
      <c r="W162" s="133" t="s">
        <v>380</v>
      </c>
      <c r="X162" s="148" t="s">
        <v>381</v>
      </c>
      <c r="Y162" s="133" t="s">
        <v>380</v>
      </c>
      <c r="Z162" s="133" t="s">
        <v>380</v>
      </c>
      <c r="AA162" s="114"/>
      <c r="AB162" s="10"/>
    </row>
    <row r="163" spans="1:28" ht="409.6" x14ac:dyDescent="0.2">
      <c r="A163" s="64"/>
      <c r="B163" s="26" t="str">
        <f t="shared" si="15"/>
        <v>danhy-backend.hoanmy.com:443/caresbook2/hssk/68a3e809a2bf6530de0a6afa/update [Hồ sơ &gt; Hồ sơ KCB từ CSYT khác (select a record) &gt; chỉnh sửa] [Chỉnh sửa hồ sơ KCB từ CSYT khác]</v>
      </c>
      <c r="C163" s="4" t="s">
        <v>1036</v>
      </c>
      <c r="D163" s="6" t="s">
        <v>1037</v>
      </c>
      <c r="E163" s="6" t="s">
        <v>1038</v>
      </c>
      <c r="F163" s="26" t="str">
        <f t="shared" si="17"/>
        <v/>
      </c>
      <c r="G163" s="91" t="s">
        <v>30</v>
      </c>
      <c r="H163" s="27" t="str">
        <f>IF(AND(D163="",E163="",K163="",L163=""),"","["&amp;COUNTIF('Manual Test Log'!$B$6:$B$502,'API List'!B163)&amp;"] log")</f>
        <v>[3] log</v>
      </c>
      <c r="I163" s="33" t="str">
        <f t="shared" si="16"/>
        <v/>
      </c>
      <c r="J163" s="76" t="s">
        <v>435</v>
      </c>
      <c r="K163" s="6" t="s">
        <v>429</v>
      </c>
      <c r="L163" s="29" t="s">
        <v>1031</v>
      </c>
      <c r="M163" s="30" t="s">
        <v>1039</v>
      </c>
      <c r="N163" s="30" t="s">
        <v>1040</v>
      </c>
      <c r="O163" s="30" t="s">
        <v>1041</v>
      </c>
      <c r="P163" s="30" t="s">
        <v>1042</v>
      </c>
      <c r="Q163" s="30" t="s">
        <v>1043</v>
      </c>
      <c r="R163" s="6"/>
      <c r="S163" s="6"/>
      <c r="T163" s="3" t="str">
        <f t="shared" si="3"/>
        <v>View</v>
      </c>
      <c r="U163" s="10"/>
      <c r="V163" s="133" t="s">
        <v>380</v>
      </c>
      <c r="W163" s="133" t="s">
        <v>380</v>
      </c>
      <c r="X163" s="148" t="s">
        <v>381</v>
      </c>
      <c r="Y163" s="133" t="s">
        <v>380</v>
      </c>
      <c r="Z163" s="133" t="s">
        <v>380</v>
      </c>
      <c r="AA163" s="114"/>
      <c r="AB163" s="10"/>
    </row>
    <row r="164" spans="1:28" ht="13.2" x14ac:dyDescent="0.2">
      <c r="A164" s="64"/>
      <c r="B164" s="26" t="str">
        <f t="shared" si="15"/>
        <v>-</v>
      </c>
      <c r="C164" s="4" t="s">
        <v>1044</v>
      </c>
      <c r="D164" s="6"/>
      <c r="E164" s="6"/>
      <c r="F164" s="26" t="str">
        <f t="shared" si="17"/>
        <v/>
      </c>
      <c r="G164" s="91"/>
      <c r="H164" s="27" t="str">
        <f>IF(AND(D164="",E164="",K164="",L164=""),"","["&amp;COUNTIF('Manual Test Log'!$B$6:$B$502,'API List'!B164)&amp;"] log")</f>
        <v/>
      </c>
      <c r="I164" s="33" t="str">
        <f t="shared" si="16"/>
        <v/>
      </c>
      <c r="J164" s="76"/>
      <c r="K164" s="6"/>
      <c r="L164" s="29"/>
      <c r="M164" s="30"/>
      <c r="N164" s="30"/>
      <c r="O164" s="30"/>
      <c r="P164" s="30"/>
      <c r="Q164" s="30"/>
      <c r="R164" s="6"/>
      <c r="S164" s="6"/>
      <c r="T164" s="3" t="str">
        <f t="shared" si="3"/>
        <v>View</v>
      </c>
      <c r="U164" s="10"/>
      <c r="V164" s="9"/>
      <c r="W164" s="9"/>
      <c r="X164" s="9"/>
      <c r="Y164" s="9"/>
      <c r="Z164" s="9"/>
      <c r="AA164" s="9"/>
      <c r="AB164" s="10"/>
    </row>
    <row r="165" spans="1:28" ht="13.2" x14ac:dyDescent="0.2">
      <c r="A165" s="64"/>
      <c r="B165" s="26" t="str">
        <f t="shared" si="15"/>
        <v>-</v>
      </c>
      <c r="C165" s="4" t="s">
        <v>1045</v>
      </c>
      <c r="D165" s="6"/>
      <c r="E165" s="6"/>
      <c r="F165" s="26" t="str">
        <f t="shared" si="17"/>
        <v/>
      </c>
      <c r="G165" s="91"/>
      <c r="H165" s="27" t="str">
        <f>IF(AND(D165="",E165="",K165="",L165=""),"","["&amp;COUNTIF('Manual Test Log'!$B$6:$B$502,'API List'!B165)&amp;"] log")</f>
        <v/>
      </c>
      <c r="I165" s="33" t="str">
        <f t="shared" si="16"/>
        <v/>
      </c>
      <c r="J165" s="76"/>
      <c r="K165" s="6"/>
      <c r="L165" s="29"/>
      <c r="M165" s="30"/>
      <c r="N165" s="30"/>
      <c r="O165" s="30"/>
      <c r="P165" s="30"/>
      <c r="Q165" s="30"/>
      <c r="R165" s="6"/>
      <c r="S165" s="6"/>
      <c r="T165" s="3" t="str">
        <f t="shared" si="3"/>
        <v>View</v>
      </c>
      <c r="U165" s="10"/>
      <c r="V165" s="9"/>
      <c r="W165" s="9"/>
      <c r="X165" s="9"/>
      <c r="Y165" s="9"/>
      <c r="Z165" s="9"/>
      <c r="AA165" s="9"/>
      <c r="AB165" s="10"/>
    </row>
    <row r="166" spans="1:28" ht="13.2" x14ac:dyDescent="0.2">
      <c r="A166" s="64"/>
      <c r="B166" s="26" t="str">
        <f t="shared" si="15"/>
        <v>-</v>
      </c>
      <c r="C166" s="4" t="s">
        <v>1046</v>
      </c>
      <c r="D166" s="6"/>
      <c r="E166" s="6"/>
      <c r="F166" s="26" t="str">
        <f t="shared" si="17"/>
        <v/>
      </c>
      <c r="G166" s="91"/>
      <c r="H166" s="27" t="str">
        <f>IF(AND(D166="",E166="",K166="",L166=""),"","["&amp;COUNTIF('Manual Test Log'!$B$6:$B$502,'API List'!B166)&amp;"] log")</f>
        <v/>
      </c>
      <c r="I166" s="33" t="str">
        <f t="shared" si="16"/>
        <v/>
      </c>
      <c r="J166" s="76"/>
      <c r="K166" s="6"/>
      <c r="L166" s="29"/>
      <c r="M166" s="30"/>
      <c r="N166" s="30"/>
      <c r="O166" s="30"/>
      <c r="P166" s="30"/>
      <c r="Q166" s="30"/>
      <c r="R166" s="6"/>
      <c r="S166" s="6"/>
      <c r="T166" s="3" t="str">
        <f t="shared" si="3"/>
        <v>View</v>
      </c>
      <c r="U166" s="10"/>
      <c r="V166" s="9"/>
      <c r="W166" s="9"/>
      <c r="X166" s="9"/>
      <c r="Y166" s="9"/>
      <c r="Z166" s="9"/>
      <c r="AA166" s="9"/>
      <c r="AB166" s="10"/>
    </row>
    <row r="167" spans="1:28" ht="13.2" x14ac:dyDescent="0.2">
      <c r="A167" s="64"/>
      <c r="B167" s="26" t="str">
        <f t="shared" si="15"/>
        <v>-</v>
      </c>
      <c r="C167" s="4" t="s">
        <v>1047</v>
      </c>
      <c r="D167" s="6"/>
      <c r="E167" s="6"/>
      <c r="F167" s="26" t="str">
        <f t="shared" si="17"/>
        <v/>
      </c>
      <c r="G167" s="91"/>
      <c r="H167" s="27" t="str">
        <f>IF(AND(D167="",E167="",K167="",L167=""),"","["&amp;COUNTIF('Manual Test Log'!$B$6:$B$502,'API List'!B167)&amp;"] log")</f>
        <v/>
      </c>
      <c r="I167" s="33" t="str">
        <f t="shared" si="16"/>
        <v/>
      </c>
      <c r="J167" s="76"/>
      <c r="K167" s="6"/>
      <c r="L167" s="29"/>
      <c r="M167" s="30"/>
      <c r="N167" s="30"/>
      <c r="O167" s="30"/>
      <c r="P167" s="30"/>
      <c r="Q167" s="30"/>
      <c r="R167" s="6"/>
      <c r="S167" s="6"/>
      <c r="T167" s="3" t="str">
        <f t="shared" si="3"/>
        <v>View</v>
      </c>
      <c r="U167" s="10"/>
      <c r="V167" s="9"/>
      <c r="W167" s="9"/>
      <c r="X167" s="9"/>
      <c r="Y167" s="9"/>
      <c r="Z167" s="9"/>
      <c r="AA167" s="9"/>
      <c r="AB167" s="10"/>
    </row>
    <row r="168" spans="1:28" ht="13.2" x14ac:dyDescent="0.2">
      <c r="A168" s="64"/>
      <c r="B168" s="26" t="str">
        <f t="shared" si="15"/>
        <v>-</v>
      </c>
      <c r="C168" s="4" t="s">
        <v>1048</v>
      </c>
      <c r="D168" s="6"/>
      <c r="E168" s="6"/>
      <c r="F168" s="26" t="str">
        <f t="shared" si="17"/>
        <v/>
      </c>
      <c r="G168" s="91"/>
      <c r="H168" s="27" t="str">
        <f>IF(AND(D168="",E168="",K168="",L168=""),"","["&amp;COUNTIF('Manual Test Log'!$B$6:$B$502,'API List'!B168)&amp;"] log")</f>
        <v/>
      </c>
      <c r="I168" s="33" t="str">
        <f t="shared" si="16"/>
        <v/>
      </c>
      <c r="J168" s="76"/>
      <c r="K168" s="6"/>
      <c r="L168" s="29"/>
      <c r="M168" s="30"/>
      <c r="N168" s="30"/>
      <c r="O168" s="30"/>
      <c r="P168" s="30"/>
      <c r="Q168" s="30"/>
      <c r="R168" s="6"/>
      <c r="S168" s="6"/>
      <c r="T168" s="3" t="str">
        <f t="shared" si="3"/>
        <v>View</v>
      </c>
      <c r="U168" s="10"/>
      <c r="V168" s="9"/>
      <c r="W168" s="9"/>
      <c r="X168" s="9"/>
      <c r="Y168" s="9"/>
      <c r="Z168" s="9"/>
      <c r="AA168" s="9"/>
      <c r="AB168" s="10"/>
    </row>
    <row r="169" spans="1:28" ht="30.6" x14ac:dyDescent="0.2">
      <c r="A169" s="64"/>
      <c r="B169" s="26" t="str">
        <f t="shared" si="15"/>
        <v xml:space="preserve"> [Group: xem cận lâm sàng] [Xem cận lâm sàng]</v>
      </c>
      <c r="C169" s="4" t="s">
        <v>1049</v>
      </c>
      <c r="D169" s="6" t="s">
        <v>1050</v>
      </c>
      <c r="E169" s="6" t="s">
        <v>1051</v>
      </c>
      <c r="F169" s="26" t="str">
        <f t="shared" si="17"/>
        <v/>
      </c>
      <c r="G169" s="91"/>
      <c r="H169" s="27" t="str">
        <f>IF(AND(D169="",E169="",K169="",L169=""),"","["&amp;COUNTIF('Manual Test Log'!$B$6:$B$502,'API List'!B169)&amp;"] log")</f>
        <v>[0] log</v>
      </c>
      <c r="I169" s="33" t="str">
        <f t="shared" si="16"/>
        <v>👈 Add log</v>
      </c>
      <c r="J169" s="76"/>
      <c r="K169" s="6"/>
      <c r="L169" s="29"/>
      <c r="M169" s="30"/>
      <c r="N169" s="30"/>
      <c r="O169" s="30"/>
      <c r="P169" s="30"/>
      <c r="Q169" s="30"/>
      <c r="R169" s="6"/>
      <c r="S169" s="6"/>
      <c r="T169" s="3" t="str">
        <f t="shared" si="3"/>
        <v>View</v>
      </c>
      <c r="U169" s="10"/>
      <c r="V169" s="9"/>
      <c r="W169" s="9"/>
      <c r="X169" s="9"/>
      <c r="Y169" s="9"/>
      <c r="Z169" s="9"/>
      <c r="AA169" s="9"/>
      <c r="AB169" s="10"/>
    </row>
    <row r="170" spans="1:28" s="203" customFormat="1" ht="75" customHeight="1" x14ac:dyDescent="0.2">
      <c r="A170" s="194"/>
      <c r="B170" s="195" t="str">
        <f t="shared" si="15"/>
        <v>danhy-backend.hoanmy.com:443/caresbook2/user/info [Hồ sơ &gt; danh sách cận lâm sàng &gt;] [disable
(duplicated #17)]</v>
      </c>
      <c r="C170" s="196" t="s">
        <v>1052</v>
      </c>
      <c r="D170" s="196" t="s">
        <v>1053</v>
      </c>
      <c r="E170" s="196" t="s">
        <v>1054</v>
      </c>
      <c r="F170" s="195" t="str">
        <f t="shared" si="17"/>
        <v/>
      </c>
      <c r="G170" s="197"/>
      <c r="H170" s="198" t="str">
        <f>IF(AND(D170="",E170="",K170="",L170=""),"","["&amp;COUNTIF('Manual Test Log'!$B$6:$B$502,'API List'!B170)&amp;"] log")</f>
        <v>[0] log</v>
      </c>
      <c r="I170" s="199" t="str">
        <f t="shared" si="16"/>
        <v>👈 Add log</v>
      </c>
      <c r="J170" s="200" t="s">
        <v>428</v>
      </c>
      <c r="K170" s="196" t="s">
        <v>429</v>
      </c>
      <c r="L170" s="201" t="s">
        <v>715</v>
      </c>
      <c r="M170" s="195" t="s">
        <v>1055</v>
      </c>
      <c r="N170" s="195" t="s">
        <v>1056</v>
      </c>
      <c r="O170" s="195"/>
      <c r="P170" s="195" t="s">
        <v>1057</v>
      </c>
      <c r="Q170" s="195" t="s">
        <v>719</v>
      </c>
      <c r="R170" s="196"/>
      <c r="S170" s="196"/>
      <c r="T170" s="202" t="str">
        <f t="shared" si="3"/>
        <v>View</v>
      </c>
      <c r="V170" s="154"/>
      <c r="W170" s="154"/>
      <c r="X170" s="154"/>
      <c r="Y170" s="154"/>
      <c r="Z170" s="154"/>
      <c r="AA170" s="154"/>
    </row>
    <row r="171" spans="1:28" ht="75" customHeight="1" x14ac:dyDescent="0.2">
      <c r="A171" s="64"/>
      <c r="B171" s="26" t="str">
        <f t="shared" si="15"/>
        <v>danhy-backend.hoanmy.com:443/forhis/hskcb/caresbook/getDiagnosticLabSessionsWithoutExam [Hồ  sơ &gt; danh sách cận lâm sàng &gt; xét nghiệm] [chi tiết xét nghiệm cận lâm sàng lẻ]</v>
      </c>
      <c r="C171" s="4" t="s">
        <v>1058</v>
      </c>
      <c r="D171" s="6" t="s">
        <v>1059</v>
      </c>
      <c r="E171" s="6" t="s">
        <v>1060</v>
      </c>
      <c r="F171" s="26" t="str">
        <f t="shared" si="17"/>
        <v/>
      </c>
      <c r="G171" s="91" t="s">
        <v>30</v>
      </c>
      <c r="H171" s="27" t="str">
        <f>IF(AND(D171="",E171="",K171="",L171=""),"","["&amp;COUNTIF('Manual Test Log'!$B$6:$B$502,'API List'!B171)&amp;"] log")</f>
        <v>[3] log</v>
      </c>
      <c r="I171" s="33" t="str">
        <f t="shared" si="16"/>
        <v/>
      </c>
      <c r="J171" s="76" t="s">
        <v>435</v>
      </c>
      <c r="K171" s="6" t="s">
        <v>429</v>
      </c>
      <c r="L171" s="29" t="s">
        <v>1061</v>
      </c>
      <c r="M171" s="30" t="s">
        <v>1062</v>
      </c>
      <c r="N171" s="30" t="s">
        <v>1063</v>
      </c>
      <c r="O171" s="30" t="s">
        <v>1064</v>
      </c>
      <c r="P171" s="30" t="s">
        <v>1065</v>
      </c>
      <c r="Q171" s="30" t="s">
        <v>971</v>
      </c>
      <c r="R171" s="6"/>
      <c r="S171" s="6"/>
      <c r="T171" s="3" t="str">
        <f t="shared" si="3"/>
        <v>View</v>
      </c>
      <c r="U171" s="10"/>
      <c r="V171" s="9"/>
      <c r="W171" s="9"/>
      <c r="X171" s="9"/>
      <c r="Y171" s="9"/>
      <c r="Z171" s="9"/>
      <c r="AA171" s="9"/>
      <c r="AB171" s="10"/>
    </row>
    <row r="172" spans="1:28" ht="75" customHeight="1" x14ac:dyDescent="0.2">
      <c r="A172" s="64"/>
      <c r="B172" s="26" t="str">
        <f t="shared" si="15"/>
        <v>danhy-backend.hoanmy.com:443/forhis/hskcb/caresbook/getClinicalSessionWithoutExam [Hồ  sơ &gt; danh sách cận lâm sàng &gt; kết quả cận lâm sàng] [chi tiết kết quả cận lâm sàng lẻ]</v>
      </c>
      <c r="C172" s="4" t="s">
        <v>1066</v>
      </c>
      <c r="D172" s="6" t="s">
        <v>1067</v>
      </c>
      <c r="E172" s="6" t="s">
        <v>1068</v>
      </c>
      <c r="F172" s="26" t="str">
        <f t="shared" si="17"/>
        <v/>
      </c>
      <c r="G172" s="91" t="s">
        <v>30</v>
      </c>
      <c r="H172" s="27" t="str">
        <f>IF(AND(D172="",E172="",K172="",L172=""),"","["&amp;COUNTIF('Manual Test Log'!$B$6:$B$502,'API List'!B172)&amp;"] log")</f>
        <v>[3] log</v>
      </c>
      <c r="I172" s="33" t="str">
        <f t="shared" si="16"/>
        <v/>
      </c>
      <c r="J172" s="76" t="s">
        <v>435</v>
      </c>
      <c r="K172" s="6" t="s">
        <v>429</v>
      </c>
      <c r="L172" s="29" t="s">
        <v>1069</v>
      </c>
      <c r="M172" s="30" t="s">
        <v>1070</v>
      </c>
      <c r="N172" s="30" t="s">
        <v>1071</v>
      </c>
      <c r="O172" s="30" t="s">
        <v>1064</v>
      </c>
      <c r="P172" s="30" t="s">
        <v>1072</v>
      </c>
      <c r="Q172" s="30" t="s">
        <v>971</v>
      </c>
      <c r="R172" s="6"/>
      <c r="S172" s="6"/>
      <c r="T172" s="3" t="str">
        <f t="shared" si="3"/>
        <v>View</v>
      </c>
      <c r="U172" s="10"/>
      <c r="V172" s="9"/>
      <c r="W172" s="9"/>
      <c r="X172" s="9"/>
      <c r="Y172" s="9"/>
      <c r="Z172" s="9"/>
      <c r="AA172" s="9"/>
      <c r="AB172" s="10"/>
    </row>
    <row r="173" spans="1:28" s="203" customFormat="1" ht="75" customHeight="1" x14ac:dyDescent="0.2">
      <c r="A173" s="194"/>
      <c r="B173" s="195" t="str">
        <f t="shared" si="15"/>
        <v>danhy-backend.hoanmy.com:443/forhis/hskcb/caresbook/getClinicalListImageDetail [Hồ  sơ &gt; danh sách cận lâm sàng &gt; kết quả cận lâm sàng] [disable 
(duplicated #127)]</v>
      </c>
      <c r="C173" s="196" t="s">
        <v>1073</v>
      </c>
      <c r="D173" s="196" t="s">
        <v>1067</v>
      </c>
      <c r="E173" s="196" t="s">
        <v>1074</v>
      </c>
      <c r="F173" s="195" t="str">
        <f t="shared" si="17"/>
        <v/>
      </c>
      <c r="G173" s="197"/>
      <c r="H173" s="198" t="str">
        <f>IF(AND(D173="",E173="",K173="",L173=""),"","["&amp;COUNTIF('Manual Test Log'!$B$6:$B$502,'API List'!B173)&amp;"] log")</f>
        <v>[0] log</v>
      </c>
      <c r="I173" s="199" t="str">
        <f t="shared" si="16"/>
        <v>👈 Add log</v>
      </c>
      <c r="J173" s="200" t="s">
        <v>435</v>
      </c>
      <c r="K173" s="196" t="s">
        <v>429</v>
      </c>
      <c r="L173" s="201" t="s">
        <v>845</v>
      </c>
      <c r="M173" s="195" t="s">
        <v>1075</v>
      </c>
      <c r="N173" s="195" t="s">
        <v>1076</v>
      </c>
      <c r="O173" s="195" t="s">
        <v>1077</v>
      </c>
      <c r="P173" s="195" t="s">
        <v>922</v>
      </c>
      <c r="Q173" s="195" t="s">
        <v>913</v>
      </c>
      <c r="R173" s="196"/>
      <c r="S173" s="196"/>
      <c r="T173" s="202" t="str">
        <f t="shared" si="3"/>
        <v>View</v>
      </c>
      <c r="V173" s="154"/>
      <c r="W173" s="154"/>
      <c r="X173" s="154"/>
      <c r="Y173" s="154"/>
      <c r="Z173" s="154"/>
      <c r="AA173" s="154"/>
    </row>
    <row r="174" spans="1:28" s="203" customFormat="1" ht="75" customHeight="1" x14ac:dyDescent="0.2">
      <c r="A174" s="194"/>
      <c r="B174" s="195" t="str">
        <f t="shared" si="15"/>
        <v>danhy-backend.hoanmy.com:443/forhis/hskcb/caresbook/getDiagnosticImageDetail [Hồ  sơ &gt; danh sách cận lâm sàng &gt; kết quả cận lâm sàng] [disable 
(duplicated #128)]</v>
      </c>
      <c r="C174" s="196" t="s">
        <v>1078</v>
      </c>
      <c r="D174" s="196" t="s">
        <v>1067</v>
      </c>
      <c r="E174" s="196" t="s">
        <v>1079</v>
      </c>
      <c r="F174" s="195" t="str">
        <f t="shared" si="17"/>
        <v/>
      </c>
      <c r="G174" s="197"/>
      <c r="H174" s="198" t="str">
        <f>IF(AND(D174="",E174="",K174="",L174=""),"","["&amp;COUNTIF('Manual Test Log'!$B$6:$B$502,'API List'!B174)&amp;"] log")</f>
        <v>[0] log</v>
      </c>
      <c r="I174" s="199" t="str">
        <f t="shared" si="16"/>
        <v>👈 Add log</v>
      </c>
      <c r="J174" s="200" t="s">
        <v>435</v>
      </c>
      <c r="K174" s="196" t="s">
        <v>429</v>
      </c>
      <c r="L174" s="201" t="s">
        <v>834</v>
      </c>
      <c r="M174" s="195" t="s">
        <v>1080</v>
      </c>
      <c r="N174" s="195" t="s">
        <v>1081</v>
      </c>
      <c r="O174" s="195" t="s">
        <v>1077</v>
      </c>
      <c r="P174" s="195" t="s">
        <v>1082</v>
      </c>
      <c r="Q174" s="195" t="s">
        <v>918</v>
      </c>
      <c r="R174" s="196"/>
      <c r="S174" s="196"/>
      <c r="T174" s="202" t="str">
        <f t="shared" si="3"/>
        <v>View</v>
      </c>
      <c r="V174" s="154"/>
      <c r="W174" s="154"/>
      <c r="X174" s="154"/>
      <c r="Y174" s="154"/>
      <c r="Z174" s="154"/>
      <c r="AA174" s="154"/>
    </row>
    <row r="175" spans="1:28" s="203" customFormat="1" ht="75" customHeight="1" x14ac:dyDescent="0.2">
      <c r="A175" s="194"/>
      <c r="B175" s="195" t="str">
        <f t="shared" si="15"/>
        <v>danhy-backend.hoanmy.com:443/forhis/hskcb/caresbook/getClinicalSessionPdf [Hồ  sơ &gt; danh sách cận lâm sàng &gt; kết quả cận lâm sàng] [disable 
(duplicated #129)]</v>
      </c>
      <c r="C175" s="196" t="s">
        <v>1083</v>
      </c>
      <c r="D175" s="196" t="s">
        <v>1067</v>
      </c>
      <c r="E175" s="196" t="s">
        <v>1084</v>
      </c>
      <c r="F175" s="195" t="str">
        <f t="shared" si="17"/>
        <v/>
      </c>
      <c r="G175" s="197"/>
      <c r="H175" s="198" t="str">
        <f>IF(AND(D175="",E175="",K175="",L175=""),"","["&amp;COUNTIF('Manual Test Log'!$B$6:$B$502,'API List'!B175)&amp;"] log")</f>
        <v>[0] log</v>
      </c>
      <c r="I175" s="199" t="str">
        <f t="shared" si="16"/>
        <v>👈 Add log</v>
      </c>
      <c r="J175" s="200" t="s">
        <v>435</v>
      </c>
      <c r="K175" s="196" t="s">
        <v>429</v>
      </c>
      <c r="L175" s="201" t="s">
        <v>841</v>
      </c>
      <c r="M175" s="195" t="s">
        <v>1085</v>
      </c>
      <c r="N175" s="195" t="s">
        <v>1086</v>
      </c>
      <c r="O175" s="195" t="s">
        <v>1077</v>
      </c>
      <c r="P175" s="195" t="s">
        <v>922</v>
      </c>
      <c r="Q175" s="195" t="s">
        <v>918</v>
      </c>
      <c r="R175" s="196"/>
      <c r="S175" s="196"/>
      <c r="T175" s="202" t="str">
        <f t="shared" si="3"/>
        <v>View</v>
      </c>
      <c r="V175" s="154"/>
      <c r="W175" s="154"/>
      <c r="X175" s="154"/>
      <c r="Y175" s="154"/>
      <c r="Z175" s="154"/>
      <c r="AA175" s="154"/>
    </row>
    <row r="176" spans="1:28" ht="75" customHeight="1" x14ac:dyDescent="0.2">
      <c r="A176" s="64"/>
      <c r="B176" s="26" t="str">
        <f t="shared" si="15"/>
        <v>-</v>
      </c>
      <c r="C176" s="4" t="s">
        <v>1087</v>
      </c>
      <c r="D176" s="6"/>
      <c r="E176" s="6"/>
      <c r="F176" s="26" t="str">
        <f t="shared" si="17"/>
        <v/>
      </c>
      <c r="G176" s="91"/>
      <c r="H176" s="27" t="str">
        <f>IF(AND(D176="",E176="",K176="",L176=""),"","["&amp;COUNTIF('Manual Test Log'!$B$6:$B$502,'API List'!B176)&amp;"] log")</f>
        <v/>
      </c>
      <c r="I176" s="33" t="str">
        <f t="shared" si="16"/>
        <v/>
      </c>
      <c r="J176" s="76"/>
      <c r="K176" s="6"/>
      <c r="L176" s="29"/>
      <c r="M176" s="30"/>
      <c r="N176" s="30"/>
      <c r="O176" s="30"/>
      <c r="P176" s="30"/>
      <c r="Q176" s="30"/>
      <c r="R176" s="6"/>
      <c r="S176" s="6"/>
      <c r="T176" s="3" t="str">
        <f t="shared" si="3"/>
        <v>View</v>
      </c>
      <c r="U176" s="10"/>
      <c r="V176" s="9"/>
      <c r="W176" s="9"/>
      <c r="X176" s="9"/>
      <c r="Y176" s="9"/>
      <c r="Z176" s="9"/>
      <c r="AA176" s="9"/>
      <c r="AB176" s="10"/>
    </row>
    <row r="177" spans="1:28" ht="75" customHeight="1" x14ac:dyDescent="0.2">
      <c r="A177" s="64"/>
      <c r="B177" s="26" t="str">
        <f>IF(AND(E177="",K177="",L177=""),"-",IF(ISBLANK(E177),K177&amp;L177,K177&amp;L177&amp;" ["&amp;D177&amp;"] ["&amp;E177&amp;"]"))</f>
        <v xml:space="preserve"> [Group: Xem thông tin FAQs] [Xem thông tin FAQs]</v>
      </c>
      <c r="C177" s="4" t="s">
        <v>961</v>
      </c>
      <c r="D177" s="6" t="s">
        <v>1088</v>
      </c>
      <c r="E177" s="6" t="s">
        <v>166</v>
      </c>
      <c r="F177" s="26" t="str">
        <f>IF(AND(D177="",E177="",K177="",L177=""),"",IF(COUNTIF(B:B, B177)&gt;1,"👈 Dup. Add label",""))</f>
        <v/>
      </c>
      <c r="G177" s="91"/>
      <c r="H177" s="27" t="str">
        <f>IF(AND(D177="",E177="",K177="",L177=""),"","["&amp;COUNTIF('Manual Test Log'!$B$6:$B$502,'API List'!B177)&amp;"] log")</f>
        <v>[0] log</v>
      </c>
      <c r="I177" s="33" t="str">
        <f>IF(AND(D177="",E177="",K177="",L177=""),"",IF(ISNUMBER(SEARCH("[0]",H177)),"👈 Add log",""))</f>
        <v>👈 Add log</v>
      </c>
      <c r="J177" s="76"/>
      <c r="K177" s="6"/>
      <c r="L177" s="29"/>
      <c r="M177" s="30"/>
      <c r="N177" s="30"/>
      <c r="O177" s="30"/>
      <c r="P177" s="30"/>
      <c r="Q177" s="30"/>
      <c r="R177" s="6"/>
      <c r="S177" s="6"/>
      <c r="T177" s="3" t="str">
        <f>HYPERLINK("#'"&amp;S177&amp;"'!A1","View")</f>
        <v>View</v>
      </c>
      <c r="U177" s="10"/>
      <c r="V177" s="9"/>
      <c r="W177" s="9"/>
      <c r="X177" s="9"/>
      <c r="Y177" s="9"/>
      <c r="Z177" s="9"/>
      <c r="AA177" s="9"/>
      <c r="AB177" s="10"/>
    </row>
    <row r="178" spans="1:28" ht="75" customHeight="1" x14ac:dyDescent="0.2">
      <c r="A178" s="64"/>
      <c r="B178" s="26" t="str">
        <f t="shared" si="15"/>
        <v>danhy-backend.hoanmy.com:443/caresbook2/faq/category [Tiện ích &gt; Các vấn đề thường gặp] [category]</v>
      </c>
      <c r="C178" s="4" t="s">
        <v>1089</v>
      </c>
      <c r="D178" s="6" t="s">
        <v>1090</v>
      </c>
      <c r="E178" s="6" t="s">
        <v>1091</v>
      </c>
      <c r="F178" s="26" t="str">
        <f t="shared" si="17"/>
        <v/>
      </c>
      <c r="G178" s="91" t="s">
        <v>30</v>
      </c>
      <c r="H178" s="27" t="str">
        <f>IF(AND(D178="",E178="",K178="",L178=""),"","["&amp;COUNTIF('Manual Test Log'!$B$6:$B$502,'API List'!B178)&amp;"] log")</f>
        <v>[2] log</v>
      </c>
      <c r="I178" s="33" t="str">
        <f t="shared" si="16"/>
        <v/>
      </c>
      <c r="J178" s="76" t="s">
        <v>428</v>
      </c>
      <c r="K178" s="6" t="s">
        <v>429</v>
      </c>
      <c r="L178" s="29" t="s">
        <v>1092</v>
      </c>
      <c r="M178" s="30" t="s">
        <v>1093</v>
      </c>
      <c r="N178" s="30" t="s">
        <v>1094</v>
      </c>
      <c r="O178" s="30"/>
      <c r="P178" s="30" t="s">
        <v>1095</v>
      </c>
      <c r="Q178" s="30" t="s">
        <v>1096</v>
      </c>
      <c r="R178" s="6"/>
      <c r="S178" s="6"/>
      <c r="T178" s="3" t="str">
        <f t="shared" si="3"/>
        <v>View</v>
      </c>
      <c r="U178" s="10"/>
      <c r="V178" s="133" t="s">
        <v>380</v>
      </c>
      <c r="W178" s="133" t="s">
        <v>380</v>
      </c>
      <c r="X178" s="114"/>
      <c r="Y178" s="114"/>
      <c r="Z178" s="133" t="s">
        <v>380</v>
      </c>
      <c r="AA178" s="114"/>
      <c r="AB178" s="10"/>
    </row>
    <row r="179" spans="1:28" ht="93.75" customHeight="1" x14ac:dyDescent="0.2">
      <c r="A179" s="64"/>
      <c r="B179" s="26" t="str">
        <f t="shared" si="15"/>
        <v>danhy-backend.hoanmy.com:443/caresbook2/faq/listquestion [Tiện ích &gt; Các vấn đề thường gặp] [listquestion]</v>
      </c>
      <c r="C179" s="4" t="s">
        <v>1097</v>
      </c>
      <c r="D179" s="6" t="s">
        <v>1090</v>
      </c>
      <c r="E179" s="6" t="s">
        <v>1098</v>
      </c>
      <c r="F179" s="26" t="str">
        <f t="shared" si="17"/>
        <v/>
      </c>
      <c r="G179" s="91" t="s">
        <v>30</v>
      </c>
      <c r="H179" s="27" t="str">
        <f>IF(AND(D179="",E179="",K179="",L179=""),"","["&amp;COUNTIF('Manual Test Log'!$B$6:$B$502,'API List'!B179)&amp;"] log")</f>
        <v>[2] log</v>
      </c>
      <c r="I179" s="33" t="str">
        <f t="shared" si="16"/>
        <v/>
      </c>
      <c r="J179" s="76" t="s">
        <v>428</v>
      </c>
      <c r="K179" s="6" t="s">
        <v>429</v>
      </c>
      <c r="L179" s="29" t="s">
        <v>1099</v>
      </c>
      <c r="M179" s="30" t="s">
        <v>1100</v>
      </c>
      <c r="N179" s="30" t="s">
        <v>1101</v>
      </c>
      <c r="O179" s="30"/>
      <c r="P179" s="30" t="s">
        <v>1102</v>
      </c>
      <c r="Q179" s="30" t="s">
        <v>1103</v>
      </c>
      <c r="R179" s="6"/>
      <c r="S179" s="6"/>
      <c r="T179" s="3" t="str">
        <f t="shared" si="3"/>
        <v>View</v>
      </c>
      <c r="U179" s="10"/>
      <c r="V179" s="133" t="s">
        <v>380</v>
      </c>
      <c r="W179" s="133" t="s">
        <v>380</v>
      </c>
      <c r="X179" s="114"/>
      <c r="Y179" s="114"/>
      <c r="Z179" s="133" t="s">
        <v>380</v>
      </c>
      <c r="AA179" s="114"/>
      <c r="AB179" s="10"/>
    </row>
    <row r="180" spans="1:28" ht="13.2" x14ac:dyDescent="0.2">
      <c r="A180" s="64"/>
      <c r="B180" s="26" t="str">
        <f t="shared" si="15"/>
        <v>-</v>
      </c>
      <c r="C180" s="4" t="s">
        <v>1104</v>
      </c>
      <c r="D180" s="6"/>
      <c r="E180" s="6"/>
      <c r="F180" s="26" t="str">
        <f t="shared" si="17"/>
        <v/>
      </c>
      <c r="G180" s="91"/>
      <c r="H180" s="27" t="str">
        <f>IF(AND(D180="",E180="",K180="",L180=""),"","["&amp;COUNTIF('Manual Test Log'!$B$6:$B$502,'API List'!B180)&amp;"] log")</f>
        <v/>
      </c>
      <c r="I180" s="33" t="str">
        <f t="shared" si="16"/>
        <v/>
      </c>
      <c r="J180" s="76"/>
      <c r="K180" s="6"/>
      <c r="L180" s="29"/>
      <c r="M180" s="30"/>
      <c r="N180" s="30"/>
      <c r="O180" s="30"/>
      <c r="P180" s="30"/>
      <c r="Q180" s="30"/>
      <c r="R180" s="6"/>
      <c r="S180" s="6"/>
      <c r="T180" s="3" t="str">
        <f t="shared" si="3"/>
        <v>View</v>
      </c>
      <c r="U180" s="10"/>
      <c r="V180" s="9"/>
      <c r="W180" s="9"/>
      <c r="X180" s="9"/>
      <c r="Y180" s="9"/>
      <c r="Z180" s="9"/>
      <c r="AA180" s="9"/>
      <c r="AB180" s="10"/>
    </row>
    <row r="181" spans="1:28" ht="13.2" x14ac:dyDescent="0.2">
      <c r="A181" s="64"/>
      <c r="B181" s="26" t="str">
        <f t="shared" si="15"/>
        <v>-</v>
      </c>
      <c r="C181" s="4" t="s">
        <v>1105</v>
      </c>
      <c r="D181" s="6"/>
      <c r="E181" s="6"/>
      <c r="F181" s="26" t="str">
        <f t="shared" si="17"/>
        <v/>
      </c>
      <c r="G181" s="91"/>
      <c r="H181" s="27" t="str">
        <f>IF(AND(D181="",E181="",K181="",L181=""),"","["&amp;COUNTIF('Manual Test Log'!$B$6:$B$502,'API List'!B181)&amp;"] log")</f>
        <v/>
      </c>
      <c r="I181" s="33" t="str">
        <f t="shared" si="16"/>
        <v/>
      </c>
      <c r="J181" s="76"/>
      <c r="K181" s="6"/>
      <c r="L181" s="29"/>
      <c r="M181" s="30"/>
      <c r="N181" s="30"/>
      <c r="O181" s="30"/>
      <c r="P181" s="30"/>
      <c r="Q181" s="30"/>
      <c r="R181" s="6"/>
      <c r="S181" s="6"/>
      <c r="T181" s="3" t="str">
        <f t="shared" si="3"/>
        <v>View</v>
      </c>
      <c r="U181" s="10"/>
      <c r="V181" s="9"/>
      <c r="W181" s="9"/>
      <c r="X181" s="9"/>
      <c r="Y181" s="9"/>
      <c r="Z181" s="9"/>
      <c r="AA181" s="9"/>
      <c r="AB181" s="10"/>
    </row>
    <row r="182" spans="1:28" ht="13.2" x14ac:dyDescent="0.2">
      <c r="A182" s="64"/>
      <c r="B182" s="26" t="str">
        <f t="shared" si="15"/>
        <v>-</v>
      </c>
      <c r="C182" s="4" t="s">
        <v>1106</v>
      </c>
      <c r="D182" s="6"/>
      <c r="E182" s="6"/>
      <c r="F182" s="26" t="str">
        <f t="shared" si="17"/>
        <v/>
      </c>
      <c r="G182" s="91"/>
      <c r="H182" s="27" t="str">
        <f>IF(AND(D182="",E182="",K182="",L182=""),"","["&amp;COUNTIF('Manual Test Log'!$B$6:$B$502,'API List'!B182)&amp;"] log")</f>
        <v/>
      </c>
      <c r="I182" s="33" t="str">
        <f t="shared" si="16"/>
        <v/>
      </c>
      <c r="J182" s="76"/>
      <c r="K182" s="6"/>
      <c r="L182" s="29"/>
      <c r="M182" s="30"/>
      <c r="N182" s="30"/>
      <c r="O182" s="30"/>
      <c r="P182" s="30"/>
      <c r="Q182" s="30"/>
      <c r="R182" s="6"/>
      <c r="S182" s="6"/>
      <c r="T182" s="3" t="str">
        <f t="shared" si="3"/>
        <v>View</v>
      </c>
      <c r="U182" s="10"/>
      <c r="V182" s="9"/>
      <c r="W182" s="9"/>
      <c r="X182" s="9"/>
      <c r="Y182" s="9"/>
      <c r="Z182" s="9"/>
      <c r="AA182" s="9"/>
      <c r="AB182" s="10"/>
    </row>
    <row r="183" spans="1:28" ht="13.2" x14ac:dyDescent="0.2">
      <c r="A183" s="64"/>
      <c r="B183" s="26" t="str">
        <f t="shared" si="15"/>
        <v>-</v>
      </c>
      <c r="C183" s="4" t="s">
        <v>1107</v>
      </c>
      <c r="D183" s="6"/>
      <c r="E183" s="6"/>
      <c r="F183" s="26" t="str">
        <f t="shared" si="17"/>
        <v/>
      </c>
      <c r="G183" s="91"/>
      <c r="H183" s="27" t="str">
        <f>IF(AND(D183="",E183="",K183="",L183=""),"","["&amp;COUNTIF('Manual Test Log'!$B$6:$B$502,'API List'!B183)&amp;"] log")</f>
        <v/>
      </c>
      <c r="I183" s="33" t="str">
        <f t="shared" si="16"/>
        <v/>
      </c>
      <c r="J183" s="76"/>
      <c r="K183" s="6"/>
      <c r="L183" s="29"/>
      <c r="M183" s="30"/>
      <c r="N183" s="30"/>
      <c r="O183" s="30"/>
      <c r="P183" s="30"/>
      <c r="Q183" s="30"/>
      <c r="R183" s="6"/>
      <c r="S183" s="6"/>
      <c r="T183" s="3" t="str">
        <f t="shared" si="3"/>
        <v>View</v>
      </c>
      <c r="U183" s="10"/>
      <c r="V183" s="9"/>
      <c r="W183" s="9"/>
      <c r="X183" s="9"/>
      <c r="Y183" s="9"/>
      <c r="Z183" s="9"/>
      <c r="AA183" s="9"/>
      <c r="AB183" s="10"/>
    </row>
    <row r="184" spans="1:28" ht="13.2" x14ac:dyDescent="0.2">
      <c r="A184" s="64"/>
      <c r="B184" s="26" t="str">
        <f t="shared" si="15"/>
        <v>-</v>
      </c>
      <c r="C184" s="4" t="s">
        <v>1108</v>
      </c>
      <c r="D184" s="6"/>
      <c r="E184" s="6"/>
      <c r="F184" s="26" t="str">
        <f t="shared" si="17"/>
        <v/>
      </c>
      <c r="G184" s="91"/>
      <c r="H184" s="27" t="str">
        <f>IF(AND(D184="",E184="",K184="",L184=""),"","["&amp;COUNTIF('Manual Test Log'!$B$6:$B$502,'API List'!B184)&amp;"] log")</f>
        <v/>
      </c>
      <c r="I184" s="33" t="str">
        <f t="shared" si="16"/>
        <v/>
      </c>
      <c r="J184" s="76"/>
      <c r="K184" s="6"/>
      <c r="L184" s="29"/>
      <c r="M184" s="30"/>
      <c r="N184" s="30"/>
      <c r="O184" s="30"/>
      <c r="P184" s="30"/>
      <c r="Q184" s="30"/>
      <c r="R184" s="6"/>
      <c r="S184" s="6"/>
      <c r="T184" s="3" t="str">
        <f t="shared" si="3"/>
        <v>View</v>
      </c>
      <c r="U184" s="10"/>
      <c r="V184" s="9"/>
      <c r="W184" s="9"/>
      <c r="X184" s="9"/>
      <c r="Y184" s="9"/>
      <c r="Z184" s="9"/>
      <c r="AA184" s="9"/>
      <c r="AB184" s="10"/>
    </row>
    <row r="185" spans="1:28" ht="13.2" x14ac:dyDescent="0.2">
      <c r="A185" s="64"/>
      <c r="B185" s="26" t="str">
        <f t="shared" si="15"/>
        <v>-</v>
      </c>
      <c r="C185" s="4" t="s">
        <v>1109</v>
      </c>
      <c r="D185" s="6"/>
      <c r="E185" s="6"/>
      <c r="F185" s="26" t="str">
        <f t="shared" si="17"/>
        <v/>
      </c>
      <c r="G185" s="91"/>
      <c r="H185" s="27" t="str">
        <f>IF(AND(D185="",E185="",K185="",L185=""),"","["&amp;COUNTIF('Manual Test Log'!$B$6:$B$502,'API List'!B185)&amp;"] log")</f>
        <v/>
      </c>
      <c r="I185" s="33" t="str">
        <f t="shared" si="16"/>
        <v/>
      </c>
      <c r="J185" s="76"/>
      <c r="K185" s="6"/>
      <c r="L185" s="29"/>
      <c r="M185" s="30"/>
      <c r="N185" s="30"/>
      <c r="O185" s="30"/>
      <c r="P185" s="30"/>
      <c r="Q185" s="30"/>
      <c r="R185" s="6"/>
      <c r="S185" s="6"/>
      <c r="T185" s="3" t="str">
        <f t="shared" si="3"/>
        <v>View</v>
      </c>
      <c r="U185" s="10"/>
      <c r="V185" s="9"/>
      <c r="W185" s="9"/>
      <c r="X185" s="9"/>
      <c r="Y185" s="9"/>
      <c r="Z185" s="9"/>
      <c r="AA185" s="9"/>
      <c r="AB185" s="10"/>
    </row>
    <row r="186" spans="1:28" ht="13.2" x14ac:dyDescent="0.2">
      <c r="A186" s="64"/>
      <c r="B186" s="26" t="str">
        <f t="shared" si="15"/>
        <v>-</v>
      </c>
      <c r="C186" s="4" t="s">
        <v>1110</v>
      </c>
      <c r="D186" s="6"/>
      <c r="E186" s="6"/>
      <c r="F186" s="26" t="str">
        <f t="shared" si="17"/>
        <v/>
      </c>
      <c r="G186" s="91"/>
      <c r="H186" s="27" t="str">
        <f>IF(AND(D186="",E186="",K186="",L186=""),"","["&amp;COUNTIF('Manual Test Log'!$B$6:$B$502,'API List'!B186)&amp;"] log")</f>
        <v/>
      </c>
      <c r="I186" s="33" t="str">
        <f t="shared" si="16"/>
        <v/>
      </c>
      <c r="J186" s="76"/>
      <c r="K186" s="6"/>
      <c r="L186" s="29"/>
      <c r="M186" s="30"/>
      <c r="N186" s="30"/>
      <c r="O186" s="30"/>
      <c r="P186" s="30"/>
      <c r="Q186" s="30"/>
      <c r="R186" s="6"/>
      <c r="S186" s="6"/>
      <c r="T186" s="3" t="str">
        <f t="shared" ref="T186:T194" si="18">HYPERLINK("#'"&amp;S186&amp;"'!A1","View")</f>
        <v>View</v>
      </c>
      <c r="U186" s="10"/>
      <c r="V186" s="9"/>
      <c r="W186" s="9"/>
      <c r="X186" s="9"/>
      <c r="Y186" s="9"/>
      <c r="Z186" s="9"/>
      <c r="AA186" s="9"/>
      <c r="AB186" s="10"/>
    </row>
    <row r="187" spans="1:28" ht="13.2" x14ac:dyDescent="0.2">
      <c r="A187" s="64"/>
      <c r="B187" s="26" t="str">
        <f t="shared" si="15"/>
        <v>-</v>
      </c>
      <c r="C187" s="4" t="s">
        <v>1111</v>
      </c>
      <c r="D187" s="6"/>
      <c r="E187" s="6"/>
      <c r="F187" s="26" t="str">
        <f t="shared" si="17"/>
        <v/>
      </c>
      <c r="G187" s="91"/>
      <c r="H187" s="27" t="str">
        <f>IF(AND(D187="",E187="",K187="",L187=""),"","["&amp;COUNTIF('Manual Test Log'!$B$6:$B$502,'API List'!B187)&amp;"] log")</f>
        <v/>
      </c>
      <c r="I187" s="33" t="str">
        <f t="shared" si="16"/>
        <v/>
      </c>
      <c r="J187" s="76"/>
      <c r="K187" s="6"/>
      <c r="L187" s="29"/>
      <c r="M187" s="30"/>
      <c r="N187" s="30"/>
      <c r="O187" s="30"/>
      <c r="P187" s="30"/>
      <c r="Q187" s="30"/>
      <c r="R187" s="6"/>
      <c r="S187" s="6"/>
      <c r="T187" s="3" t="str">
        <f t="shared" si="18"/>
        <v>View</v>
      </c>
      <c r="U187" s="10"/>
      <c r="V187" s="9"/>
      <c r="W187" s="9"/>
      <c r="X187" s="9"/>
      <c r="Y187" s="9"/>
      <c r="Z187" s="9"/>
      <c r="AA187" s="9"/>
      <c r="AB187" s="10"/>
    </row>
    <row r="188" spans="1:28" ht="13.2" x14ac:dyDescent="0.2">
      <c r="A188" s="64"/>
      <c r="B188" s="26" t="str">
        <f t="shared" si="15"/>
        <v>-</v>
      </c>
      <c r="C188" s="4" t="s">
        <v>1112</v>
      </c>
      <c r="D188" s="6"/>
      <c r="E188" s="6"/>
      <c r="F188" s="26" t="str">
        <f t="shared" si="17"/>
        <v/>
      </c>
      <c r="G188" s="91"/>
      <c r="H188" s="27" t="str">
        <f>IF(AND(D188="",E188="",K188="",L188=""),"","["&amp;COUNTIF('Manual Test Log'!$B$6:$B$502,'API List'!B188)&amp;"] log")</f>
        <v/>
      </c>
      <c r="I188" s="33" t="str">
        <f t="shared" si="16"/>
        <v/>
      </c>
      <c r="J188" s="76"/>
      <c r="K188" s="6"/>
      <c r="L188" s="29"/>
      <c r="M188" s="30"/>
      <c r="N188" s="30"/>
      <c r="O188" s="30"/>
      <c r="P188" s="30"/>
      <c r="Q188" s="30"/>
      <c r="R188" s="6"/>
      <c r="S188" s="6"/>
      <c r="T188" s="3" t="str">
        <f t="shared" si="18"/>
        <v>View</v>
      </c>
      <c r="U188" s="10"/>
      <c r="V188" s="9"/>
      <c r="W188" s="9"/>
      <c r="X188" s="9"/>
      <c r="Y188" s="9"/>
      <c r="Z188" s="9"/>
      <c r="AA188" s="9"/>
      <c r="AB188" s="10"/>
    </row>
    <row r="189" spans="1:28" ht="13.2" x14ac:dyDescent="0.2">
      <c r="A189" s="64"/>
      <c r="B189" s="26" t="str">
        <f t="shared" si="15"/>
        <v>-</v>
      </c>
      <c r="C189" s="4" t="s">
        <v>1113</v>
      </c>
      <c r="D189" s="6"/>
      <c r="E189" s="6"/>
      <c r="F189" s="26" t="str">
        <f t="shared" ref="F189:F193" si="19">IF(AND(D189="",E189="",K189="",L189=""),"",IF(COUNTIF(B:B, B189)&gt;1,"👈 Dup. Add label",""))</f>
        <v/>
      </c>
      <c r="G189" s="91"/>
      <c r="H189" s="27" t="str">
        <f>IF(AND(D189="",E189="",K189="",L189=""),"","["&amp;COUNTIF('Manual Test Log'!$B$6:$B$502,'API List'!B189)&amp;"] log")</f>
        <v/>
      </c>
      <c r="I189" s="33" t="str">
        <f t="shared" si="16"/>
        <v/>
      </c>
      <c r="J189" s="76"/>
      <c r="K189" s="6"/>
      <c r="L189" s="29"/>
      <c r="M189" s="30"/>
      <c r="N189" s="30"/>
      <c r="O189" s="30"/>
      <c r="P189" s="30"/>
      <c r="Q189" s="30"/>
      <c r="R189" s="6"/>
      <c r="S189" s="6"/>
      <c r="T189" s="3" t="str">
        <f t="shared" si="18"/>
        <v>View</v>
      </c>
      <c r="U189" s="10"/>
      <c r="V189" s="9"/>
      <c r="W189" s="9"/>
      <c r="X189" s="9"/>
      <c r="Y189" s="9"/>
      <c r="Z189" s="9"/>
      <c r="AA189" s="9"/>
      <c r="AB189" s="10"/>
    </row>
    <row r="190" spans="1:28" ht="13.2" x14ac:dyDescent="0.2">
      <c r="A190" s="64"/>
      <c r="B190" s="26" t="str">
        <f t="shared" si="15"/>
        <v>-</v>
      </c>
      <c r="C190" s="4" t="s">
        <v>1114</v>
      </c>
      <c r="D190" s="6"/>
      <c r="E190" s="6"/>
      <c r="F190" s="26" t="str">
        <f t="shared" si="19"/>
        <v/>
      </c>
      <c r="G190" s="91"/>
      <c r="H190" s="27" t="str">
        <f>IF(AND(D190="",E190="",K190="",L190=""),"","["&amp;COUNTIF('Manual Test Log'!$B$6:$B$502,'API List'!B190)&amp;"] log")</f>
        <v/>
      </c>
      <c r="I190" s="33" t="str">
        <f t="shared" si="16"/>
        <v/>
      </c>
      <c r="J190" s="76"/>
      <c r="K190" s="6"/>
      <c r="L190" s="29"/>
      <c r="M190" s="30"/>
      <c r="N190" s="30"/>
      <c r="O190" s="30"/>
      <c r="P190" s="30"/>
      <c r="Q190" s="30"/>
      <c r="R190" s="6"/>
      <c r="S190" s="6"/>
      <c r="T190" s="3" t="str">
        <f t="shared" si="18"/>
        <v>View</v>
      </c>
      <c r="U190" s="10"/>
      <c r="V190" s="9"/>
      <c r="W190" s="9"/>
      <c r="X190" s="9"/>
      <c r="Y190" s="9"/>
      <c r="Z190" s="9"/>
      <c r="AA190" s="9"/>
      <c r="AB190" s="10"/>
    </row>
    <row r="191" spans="1:28" ht="13.2" x14ac:dyDescent="0.2">
      <c r="A191" s="64"/>
      <c r="B191" s="26" t="str">
        <f t="shared" si="15"/>
        <v>-</v>
      </c>
      <c r="C191" s="4" t="s">
        <v>1115</v>
      </c>
      <c r="D191" s="6"/>
      <c r="E191" s="6"/>
      <c r="F191" s="26" t="str">
        <f t="shared" si="19"/>
        <v/>
      </c>
      <c r="G191" s="91"/>
      <c r="H191" s="27" t="str">
        <f>IF(AND(D191="",E191="",K191="",L191=""),"","["&amp;COUNTIF('Manual Test Log'!$B$6:$B$502,'API List'!B191)&amp;"] log")</f>
        <v/>
      </c>
      <c r="I191" s="33" t="str">
        <f t="shared" si="16"/>
        <v/>
      </c>
      <c r="J191" s="76"/>
      <c r="K191" s="6"/>
      <c r="L191" s="29"/>
      <c r="M191" s="30"/>
      <c r="N191" s="30"/>
      <c r="O191" s="30"/>
      <c r="P191" s="30"/>
      <c r="Q191" s="30"/>
      <c r="R191" s="6"/>
      <c r="S191" s="6"/>
      <c r="T191" s="3" t="str">
        <f t="shared" si="18"/>
        <v>View</v>
      </c>
      <c r="U191" s="10"/>
      <c r="V191" s="9"/>
      <c r="W191" s="9"/>
      <c r="X191" s="9"/>
      <c r="Y191" s="9"/>
      <c r="Z191" s="9"/>
      <c r="AA191" s="9"/>
      <c r="AB191" s="10"/>
    </row>
    <row r="192" spans="1:28" ht="13.2" x14ac:dyDescent="0.2">
      <c r="A192" s="64"/>
      <c r="B192" s="26" t="str">
        <f t="shared" si="15"/>
        <v>-</v>
      </c>
      <c r="C192" s="4" t="s">
        <v>1116</v>
      </c>
      <c r="D192" s="6"/>
      <c r="E192" s="6"/>
      <c r="F192" s="26" t="str">
        <f t="shared" si="19"/>
        <v/>
      </c>
      <c r="G192" s="91"/>
      <c r="H192" s="27" t="str">
        <f>IF(AND(D192="",E192="",K192="",L192=""),"","["&amp;COUNTIF('Manual Test Log'!$B$6:$B$502,'API List'!B192)&amp;"] log")</f>
        <v/>
      </c>
      <c r="I192" s="33" t="str">
        <f t="shared" si="16"/>
        <v/>
      </c>
      <c r="J192" s="76"/>
      <c r="K192" s="6"/>
      <c r="L192" s="29"/>
      <c r="M192" s="30"/>
      <c r="N192" s="30"/>
      <c r="O192" s="30"/>
      <c r="P192" s="30"/>
      <c r="Q192" s="30"/>
      <c r="R192" s="6"/>
      <c r="S192" s="6"/>
      <c r="T192" s="3" t="str">
        <f>HYPERLINK("#'"&amp;S192&amp;"'!A1","View")</f>
        <v>View</v>
      </c>
      <c r="U192" s="10"/>
      <c r="V192" s="9"/>
      <c r="W192" s="9"/>
      <c r="X192" s="9"/>
      <c r="Y192" s="9"/>
      <c r="Z192" s="9"/>
      <c r="AA192" s="9"/>
      <c r="AB192" s="10"/>
    </row>
    <row r="193" spans="1:28" ht="13.2" x14ac:dyDescent="0.2">
      <c r="A193" s="64"/>
      <c r="B193" s="26" t="str">
        <f t="shared" si="15"/>
        <v>-</v>
      </c>
      <c r="C193" s="4" t="s">
        <v>1117</v>
      </c>
      <c r="D193" s="6"/>
      <c r="E193" s="6"/>
      <c r="F193" s="26" t="str">
        <f t="shared" si="19"/>
        <v/>
      </c>
      <c r="G193" s="91"/>
      <c r="H193" s="27" t="str">
        <f>IF(AND(D193="",E193="",K193="",L193=""),"","["&amp;COUNTIF('Manual Test Log'!$B$6:$B$502,'API List'!B193)&amp;"] log")</f>
        <v/>
      </c>
      <c r="I193" s="33" t="str">
        <f t="shared" si="16"/>
        <v/>
      </c>
      <c r="J193" s="76"/>
      <c r="K193" s="6"/>
      <c r="L193" s="29"/>
      <c r="M193" s="30"/>
      <c r="N193" s="30"/>
      <c r="O193" s="30"/>
      <c r="P193" s="30"/>
      <c r="Q193" s="30"/>
      <c r="R193" s="6"/>
      <c r="S193" s="6"/>
      <c r="T193" s="3" t="str">
        <f>HYPERLINK("#'"&amp;S193&amp;"'!A1","View")</f>
        <v>View</v>
      </c>
      <c r="U193" s="10"/>
      <c r="V193" s="9"/>
      <c r="W193" s="9"/>
      <c r="X193" s="9"/>
      <c r="Y193" s="9"/>
      <c r="Z193" s="9"/>
      <c r="AA193" s="9"/>
      <c r="AB193" s="10"/>
    </row>
    <row r="194" spans="1:28" ht="26.4" x14ac:dyDescent="0.2">
      <c r="A194" s="64"/>
      <c r="B194" s="26" t="str">
        <f t="shared" si="15"/>
        <v>-- [-] [-]</v>
      </c>
      <c r="C194" s="4" t="s">
        <v>1118</v>
      </c>
      <c r="D194" s="84" t="s">
        <v>1119</v>
      </c>
      <c r="E194" s="84" t="s">
        <v>1119</v>
      </c>
      <c r="F194" s="26" t="s">
        <v>1119</v>
      </c>
      <c r="G194" s="91" t="s">
        <v>1119</v>
      </c>
      <c r="H194" s="27" t="str">
        <f>IF(AND(D194="",E194="",K194="",L194=""),"","["&amp;COUNTIF('Manual Test Log'!$B$6:$B$502,'API List'!B194)&amp;"] log")</f>
        <v>[0] log</v>
      </c>
      <c r="I194" s="33" t="s">
        <v>1119</v>
      </c>
      <c r="J194" s="85" t="s">
        <v>1119</v>
      </c>
      <c r="K194" s="84" t="s">
        <v>1119</v>
      </c>
      <c r="L194" s="86" t="s">
        <v>1119</v>
      </c>
      <c r="M194" s="87" t="s">
        <v>1119</v>
      </c>
      <c r="N194" s="87" t="s">
        <v>1119</v>
      </c>
      <c r="O194" s="30" t="s">
        <v>1119</v>
      </c>
      <c r="P194" s="30" t="s">
        <v>1119</v>
      </c>
      <c r="Q194" s="30" t="s">
        <v>1119</v>
      </c>
      <c r="R194" s="6" t="s">
        <v>1119</v>
      </c>
      <c r="S194" s="6" t="s">
        <v>1119</v>
      </c>
      <c r="T194" s="3" t="str">
        <f t="shared" si="18"/>
        <v>View</v>
      </c>
      <c r="U194" s="10"/>
      <c r="V194" s="9"/>
      <c r="W194" s="9"/>
      <c r="X194" s="9"/>
      <c r="Y194" s="9"/>
      <c r="Z194" s="9"/>
      <c r="AA194" s="9"/>
      <c r="AB194" s="10"/>
    </row>
    <row r="195" spans="1:28" ht="13.2" x14ac:dyDescent="0.2">
      <c r="A195" s="64"/>
      <c r="B195" s="10"/>
      <c r="C195" s="10"/>
      <c r="D195" s="10"/>
      <c r="E195" s="10"/>
      <c r="F195" s="10"/>
      <c r="G195" s="92"/>
      <c r="H195" s="10"/>
      <c r="I195" s="10"/>
      <c r="J195" s="10"/>
      <c r="K195" s="10"/>
      <c r="L195" s="10"/>
      <c r="M195" s="10"/>
      <c r="N195" s="10"/>
      <c r="O195" s="10"/>
      <c r="P195" s="10"/>
      <c r="Q195" s="10"/>
      <c r="R195" s="10"/>
      <c r="S195" s="11"/>
      <c r="T195" s="10"/>
      <c r="U195" s="10"/>
      <c r="V195" s="10"/>
      <c r="W195" s="10"/>
      <c r="X195" s="10"/>
      <c r="Y195" s="10"/>
      <c r="Z195" s="10"/>
      <c r="AA195" s="10"/>
      <c r="AB195" s="10"/>
    </row>
  </sheetData>
  <sheetProtection formatCells="0" formatColumns="0" formatRows="0" insertColumns="0" insertRows="0" insertHyperlinks="0" deleteColumns="0" deleteRows="0" selectLockedCells="1" sort="0" autoFilter="0" pivotTables="0"/>
  <autoFilter ref="B4:AA195" xr:uid="{3780B970-020E-49DE-B257-B1EF57F7B7DA}">
    <filterColumn colId="3" showButton="0"/>
    <filterColumn colId="5" showButton="0"/>
    <filterColumn colId="6" showButton="0"/>
    <filterColumn colId="17" showButton="0"/>
  </autoFilter>
  <mergeCells count="5">
    <mergeCell ref="M3:P3"/>
    <mergeCell ref="V3:AA3"/>
    <mergeCell ref="E4:F4"/>
    <mergeCell ref="G4:I4"/>
    <mergeCell ref="S4:T4"/>
  </mergeCells>
  <phoneticPr fontId="5" type="noConversion"/>
  <conditionalFormatting sqref="B5:F250 J5:Q250">
    <cfRule type="expression" dxfId="20" priority="5">
      <formula>ISNUMBER(SEARCH("Group:",$D5))=TRUE</formula>
    </cfRule>
  </conditionalFormatting>
  <conditionalFormatting sqref="D110:D112">
    <cfRule type="expression" dxfId="19" priority="1">
      <formula>ISNUMBER(SEARCH("👈",E110))=TRUE</formula>
    </cfRule>
  </conditionalFormatting>
  <conditionalFormatting sqref="E5:E250 D51">
    <cfRule type="expression" dxfId="18" priority="3">
      <formula>ISNUMBER(SEARCH("👈",E5))=TRUE</formula>
    </cfRule>
  </conditionalFormatting>
  <conditionalFormatting sqref="F5:F250 I5:I250">
    <cfRule type="containsText" dxfId="17" priority="4" operator="containsText" text="👈">
      <formula>NOT(ISERROR(SEARCH("👈",F5)))</formula>
    </cfRule>
  </conditionalFormatting>
  <conditionalFormatting sqref="G5:G250">
    <cfRule type="containsText" dxfId="16" priority="12" operator="containsText" text="N/A">
      <formula>NOT(ISERROR(SEARCH("N/A",G5)))</formula>
    </cfRule>
    <cfRule type="containsText" dxfId="15" priority="13" operator="containsText" text="Not start">
      <formula>NOT(ISERROR(SEARCH("Not start",G5)))</formula>
    </cfRule>
    <cfRule type="containsText" dxfId="14" priority="14" operator="containsText" text="Done">
      <formula>NOT(ISERROR(SEARCH("Done",G5)))</formula>
    </cfRule>
    <cfRule type="containsText" dxfId="13" priority="15" operator="containsText" text="No data to test">
      <formula>NOT(ISERROR(SEARCH("No data to test",G5)))</formula>
    </cfRule>
    <cfRule type="containsText" dxfId="12" priority="16" operator="containsText" text="Error">
      <formula>NOT(ISERROR(SEARCH("Error",G5)))</formula>
    </cfRule>
    <cfRule type="containsText" dxfId="11" priority="17" operator="containsText" text="Testing in progress">
      <formula>NOT(ISERROR(SEARCH("Testing in progress",G5)))</formula>
    </cfRule>
  </conditionalFormatting>
  <conditionalFormatting sqref="H5:H250">
    <cfRule type="containsText" dxfId="10" priority="8" operator="containsText" text="Discovery not start">
      <formula>NOT(ISERROR(SEARCH("Discovery not start",H5)))</formula>
    </cfRule>
    <cfRule type="containsText" dxfId="9" priority="9" operator="containsText" text="Discovery done">
      <formula>NOT(ISERROR(SEARCH("Discovery done",H5)))</formula>
    </cfRule>
    <cfRule type="containsText" dxfId="8" priority="10" operator="containsText" text="Discovery in progress">
      <formula>NOT(ISERROR(SEARCH("Discovery in progress",H5)))</formula>
    </cfRule>
    <cfRule type="containsText" dxfId="7" priority="11" operator="containsText" text="[0]">
      <formula>NOT(ISERROR(SEARCH("[0]",H5)))</formula>
    </cfRule>
  </conditionalFormatting>
  <conditionalFormatting sqref="K5:L250">
    <cfRule type="containsBlanks" dxfId="6" priority="20">
      <formula>LEN(TRIM(K5))=0</formula>
    </cfRule>
  </conditionalFormatting>
  <pageMargins left="0.7" right="0.7" top="0.75" bottom="0.75" header="0.3" footer="0.3"/>
  <pageSetup orientation="portrait"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prompt="Choose cover status from dropdown list" xr:uid="{E3A9372C-E174-42DB-8451-FA320DAB8805}">
          <x14:formula1>
            <xm:f>'Read Me'!$B$5:$B$24</xm:f>
          </x14:formula1>
          <xm:sqref>G5:G194</xm:sqref>
        </x14:dataValidation>
      </x14:dataValidations>
    </ext>
  </extLst>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02E28C-45C9-4A1A-B01C-8A37FA0A926C}">
  <dimension ref="A1"/>
  <sheetViews>
    <sheetView workbookViewId="0">
      <pane ySplit="1" topLeftCell="A2" activePane="bottomLeft" state="frozen"/>
      <selection pane="bottomLeft" activeCell="B84" sqref="B84"/>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294A78-6434-408A-AC91-4292B348177D}">
  <dimension ref="A1"/>
  <sheetViews>
    <sheetView workbookViewId="0">
      <pane ySplit="1" topLeftCell="A2" activePane="bottomLeft" state="frozen"/>
      <selection pane="bottomLeft" activeCell="C3" sqref="C3"/>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59006B-8378-4435-9922-47F8DA0DA145}">
  <dimension ref="A1"/>
  <sheetViews>
    <sheetView workbookViewId="0">
      <pane ySplit="1" topLeftCell="A5" activePane="bottomLeft" state="frozen"/>
      <selection pane="bottomLeft" activeCell="B5" sqref="B5"/>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EEFD32-DC97-42BE-A864-EA3D9432211C}">
  <dimension ref="A1"/>
  <sheetViews>
    <sheetView workbookViewId="0">
      <pane ySplit="1" topLeftCell="A2" activePane="bottomLeft" state="frozen"/>
      <selection pane="bottomLeft"/>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5B14DB-7092-45BA-A98D-B22D92CA0852}">
  <dimension ref="A1"/>
  <sheetViews>
    <sheetView tabSelected="1" workbookViewId="0">
      <pane ySplit="1" topLeftCell="A44" activePane="bottomLeft" state="frozen"/>
      <selection pane="bottomLeft"/>
    </sheetView>
  </sheetViews>
  <sheetFormatPr defaultRowHeight="13.2" x14ac:dyDescent="0.25"/>
  <sheetData>
    <row r="1" spans="1:1" x14ac:dyDescent="0.25">
      <c r="A1" s="1" t="str">
        <f ca="1">HYPERLINK("#"&amp;CELL("address",INDEX('Manual Test Log'!Q:Q,MATCH(MID(CELL("filename",A1),FIND(".xlsx]",CELL("filename",A1))+6,255),'Manual Test Log'!Q:Q,0),1)),"Back")</f>
        <v>Back</v>
      </c>
    </row>
  </sheetData>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A1BB5-282C-4A66-99FB-626CB155EDDE}">
  <dimension ref="A1:B196"/>
  <sheetViews>
    <sheetView workbookViewId="0">
      <pane ySplit="1" topLeftCell="A185"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1563</v>
      </c>
    </row>
    <row r="138" spans="2:2" x14ac:dyDescent="0.25">
      <c r="B138" t="s">
        <v>1564</v>
      </c>
    </row>
    <row r="196" spans="2:2" x14ac:dyDescent="0.25">
      <c r="B196" t="s">
        <v>1565</v>
      </c>
    </row>
  </sheetData>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B789BE-F55C-4E2D-8A4F-523AA1DAABE9}">
  <dimension ref="A1"/>
  <sheetViews>
    <sheetView workbookViewId="0">
      <pane ySplit="1" topLeftCell="A2" activePane="bottomLeft" state="frozen"/>
      <selection pane="bottomLeft" activeCell="C3" sqref="C3"/>
    </sheetView>
  </sheetViews>
  <sheetFormatPr defaultRowHeight="13.2" x14ac:dyDescent="0.25"/>
  <sheetData>
    <row r="1" spans="1:1" x14ac:dyDescent="0.25">
      <c r="A1" s="1" t="e">
        <f ca="1">HYPERLINK("#"&amp;CELL("address",INDEX('Manual Test Log'!Q:Q,MATCH(MID(CELL("filename",A1),FIND(".xlsx]",CELL("filename",A1))+6,255),'Manual Test Log'!Q:Q,0),1)),"Back")</f>
        <v>#N/A</v>
      </c>
    </row>
  </sheetData>
  <pageMargins left="0.7" right="0.7" top="0.75" bottom="0.75" header="0.3" footer="0.3"/>
  <pageSetup paperSize="9" orientation="portrait"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838B2B-EE24-4200-A845-F23DE8DEB308}">
  <dimension ref="A1:B3"/>
  <sheetViews>
    <sheetView workbookViewId="0">
      <pane ySplit="1" topLeftCell="A2" activePane="bottomLeft" state="frozen"/>
      <selection pane="bottomLeft"/>
    </sheetView>
  </sheetViews>
  <sheetFormatPr defaultRowHeight="13.2" x14ac:dyDescent="0.25"/>
  <sheetData>
    <row r="1" spans="1:2" x14ac:dyDescent="0.25">
      <c r="A1" s="1" t="e">
        <f ca="1">HYPERLINK("#"&amp;CELL("address",INDEX('API List'!S:S,MATCH(MID(CELL("filename",A1),FIND(".xlsx]",CELL("filename",A1))+6,255),'API List'!S:S,0),1)),"Back")</f>
        <v>#N/A</v>
      </c>
    </row>
    <row r="3" spans="1:2" x14ac:dyDescent="0.25">
      <c r="B3" t="s">
        <v>1566</v>
      </c>
    </row>
  </sheetData>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AD9FA1-CE05-48E9-81E4-1202CC7D6247}">
  <dimension ref="A1:B3"/>
  <sheetViews>
    <sheetView workbookViewId="0">
      <pane ySplit="1" topLeftCell="A2" activePane="bottomLeft" state="frozen"/>
      <selection pane="bottomLeft"/>
    </sheetView>
  </sheetViews>
  <sheetFormatPr defaultRowHeight="13.2" x14ac:dyDescent="0.25"/>
  <sheetData>
    <row r="1" spans="1:2" x14ac:dyDescent="0.25">
      <c r="A1" s="1" t="e">
        <f ca="1">HYPERLINK("#"&amp;CELL("address",INDEX('Manual Test Log'!Q:Q,MATCH(MID(CELL("filename",A1),FIND(".xlsx]",CELL("filename",A1))+6,255),'Manual Test Log'!Q:Q,0),1)),"Back")</f>
        <v>#N/A</v>
      </c>
    </row>
    <row r="3" spans="1:2" x14ac:dyDescent="0.25">
      <c r="B3" t="s">
        <v>1559</v>
      </c>
    </row>
  </sheetData>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DFBD00-16F7-401C-B5CA-D4D848259E96}">
  <dimension ref="A1:B3"/>
  <sheetViews>
    <sheetView zoomScale="85" zoomScaleNormal="85" workbookViewId="0">
      <pane ySplit="1" topLeftCell="A125" activePane="bottomLeft" state="frozen"/>
      <selection pane="bottomLeft" activeCell="B1" sqref="B1"/>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8CD2C7-C926-43E8-BE08-DA15E2FE1F57}">
  <sheetPr>
    <tabColor theme="5" tint="0.39997558519241921"/>
  </sheetPr>
  <dimension ref="A1:S570"/>
  <sheetViews>
    <sheetView zoomScale="106" zoomScaleNormal="100" workbookViewId="0">
      <pane xSplit="5" ySplit="5" topLeftCell="N166" activePane="bottomRight" state="frozen"/>
      <selection pane="topRight" activeCell="L9" sqref="L9"/>
      <selection pane="bottomLeft" activeCell="L9" sqref="L9"/>
      <selection pane="bottomRight" activeCell="R167" sqref="R167"/>
    </sheetView>
  </sheetViews>
  <sheetFormatPr defaultColWidth="0" defaultRowHeight="13.2" zeroHeight="1" x14ac:dyDescent="0.25"/>
  <cols>
    <col min="1" max="1" width="3.33203125" style="65" customWidth="1"/>
    <col min="2" max="2" width="53.33203125" style="5" customWidth="1"/>
    <col min="3" max="3" width="4.5546875" style="5" customWidth="1"/>
    <col min="4" max="4" width="9.33203125" style="2" customWidth="1"/>
    <col min="5" max="5" width="17.33203125" style="2" customWidth="1"/>
    <col min="6" max="6" width="5.88671875" style="2" customWidth="1"/>
    <col min="7" max="8" width="23.44140625" style="2" customWidth="1"/>
    <col min="9" max="9" width="1.6640625" style="21" customWidth="1"/>
    <col min="10" max="10" width="6" style="5" customWidth="1"/>
    <col min="11" max="11" width="11.88671875" style="5" customWidth="1"/>
    <col min="12" max="12" width="55.44140625" style="5" customWidth="1"/>
    <col min="13" max="13" width="10.88671875" style="5" customWidth="1"/>
    <col min="14" max="14" width="17.33203125" style="5" customWidth="1"/>
    <col min="15" max="15" width="14.33203125" style="5" customWidth="1"/>
    <col min="16" max="16" width="22.109375" style="5" customWidth="1"/>
    <col min="17" max="17" width="6" style="5" customWidth="1"/>
    <col min="18" max="18" width="6.44140625" style="2" customWidth="1"/>
    <col min="19" max="19" width="4" style="2" customWidth="1"/>
    <col min="20" max="16384" width="9.109375" style="2" hidden="1"/>
  </cols>
  <sheetData>
    <row r="1" spans="1:19" ht="13.8" thickBot="1" x14ac:dyDescent="0.3">
      <c r="A1" s="66"/>
      <c r="B1" s="11"/>
      <c r="C1" s="11"/>
      <c r="D1" s="10"/>
      <c r="E1" s="10"/>
      <c r="F1" s="10"/>
      <c r="G1" s="10"/>
      <c r="H1" s="10"/>
      <c r="J1" s="11"/>
      <c r="K1" s="11"/>
      <c r="L1" s="11"/>
      <c r="M1" s="11"/>
      <c r="N1" s="11"/>
      <c r="O1" s="11"/>
      <c r="P1" s="11"/>
      <c r="Q1" s="11"/>
      <c r="R1" s="10"/>
      <c r="S1" s="10"/>
    </row>
    <row r="2" spans="1:19" ht="13.8" thickBot="1" x14ac:dyDescent="0.3">
      <c r="A2" s="66"/>
      <c r="B2" s="16" t="s">
        <v>1120</v>
      </c>
      <c r="C2" s="32" t="s">
        <v>1121</v>
      </c>
      <c r="D2" s="31"/>
      <c r="E2" s="89"/>
      <c r="F2" s="10"/>
      <c r="G2" s="10"/>
      <c r="H2" s="10"/>
      <c r="J2" s="11"/>
      <c r="K2" s="11"/>
      <c r="L2" s="11"/>
      <c r="M2" s="11"/>
      <c r="N2" s="11"/>
      <c r="O2" s="11"/>
      <c r="P2" s="11"/>
      <c r="Q2" s="11"/>
      <c r="R2" s="10"/>
      <c r="S2" s="10"/>
    </row>
    <row r="3" spans="1:19" ht="6" customHeight="1" x14ac:dyDescent="0.25">
      <c r="A3" s="66"/>
      <c r="B3" s="11"/>
      <c r="C3" s="11"/>
      <c r="D3" s="10"/>
      <c r="E3" s="10"/>
      <c r="F3" s="10"/>
      <c r="G3" s="10"/>
      <c r="H3" s="10"/>
      <c r="J3" s="11"/>
      <c r="K3" s="11"/>
      <c r="L3" s="11"/>
      <c r="M3" s="12"/>
      <c r="N3" s="11"/>
      <c r="O3" s="12"/>
      <c r="P3" s="11"/>
      <c r="Q3" s="11"/>
      <c r="R3" s="10"/>
      <c r="S3" s="10"/>
    </row>
    <row r="4" spans="1:19" s="98" customFormat="1" x14ac:dyDescent="0.25">
      <c r="A4" s="67"/>
      <c r="B4" s="12" t="s">
        <v>1122</v>
      </c>
      <c r="C4" s="230" t="s">
        <v>1123</v>
      </c>
      <c r="D4" s="230"/>
      <c r="E4" s="230"/>
      <c r="F4" s="230"/>
      <c r="G4" s="230"/>
      <c r="H4" s="230"/>
      <c r="I4" s="21" t="s">
        <v>108</v>
      </c>
      <c r="J4" s="223" t="s">
        <v>1124</v>
      </c>
      <c r="K4" s="223"/>
      <c r="L4" s="223"/>
      <c r="M4" s="223"/>
      <c r="N4" s="223" t="s">
        <v>1125</v>
      </c>
      <c r="O4" s="223"/>
      <c r="P4" s="223"/>
      <c r="Q4" s="13"/>
      <c r="R4" s="14"/>
      <c r="S4" s="10"/>
    </row>
    <row r="5" spans="1:19" s="99" customFormat="1" ht="27.75" customHeight="1" x14ac:dyDescent="0.25">
      <c r="A5" s="68"/>
      <c r="B5" s="34" t="s">
        <v>1126</v>
      </c>
      <c r="C5" s="69" t="s">
        <v>114</v>
      </c>
      <c r="D5" s="69" t="str">
        <f>'API List'!G4</f>
        <v>Testing/ Discovery Status</v>
      </c>
      <c r="E5" s="69" t="str">
        <f>'API List'!D4</f>
        <v>Function/Screen</v>
      </c>
      <c r="F5" s="69" t="str">
        <f>'API List'!J4</f>
        <v>Method</v>
      </c>
      <c r="G5" s="69" t="str">
        <f>'API List'!O4</f>
        <v>Request body - Beautified</v>
      </c>
      <c r="H5" s="69" t="str">
        <f>'API List'!P4</f>
        <v>Response body - Beautified</v>
      </c>
      <c r="I5" s="24" t="s">
        <v>108</v>
      </c>
      <c r="J5" s="34" t="s">
        <v>1127</v>
      </c>
      <c r="K5" s="34" t="s">
        <v>1128</v>
      </c>
      <c r="L5" s="34" t="s">
        <v>1129</v>
      </c>
      <c r="M5" s="34" t="s">
        <v>5</v>
      </c>
      <c r="N5" s="34" t="s">
        <v>1130</v>
      </c>
      <c r="O5" s="34" t="s">
        <v>1131</v>
      </c>
      <c r="P5" s="34" t="s">
        <v>55</v>
      </c>
      <c r="Q5" s="212" t="s">
        <v>56</v>
      </c>
      <c r="R5" s="213"/>
      <c r="S5" s="10"/>
    </row>
    <row r="6" spans="1:19" x14ac:dyDescent="0.25">
      <c r="A6" s="66"/>
      <c r="B6" s="6"/>
      <c r="C6" s="15" t="str">
        <f>IF(B6="","-",IF(ISNA(VLOOKUP($B6,'API List'!$B$4:$S$299,2,0))=TRUE,"",VLOOKUP($B6,'API List'!$B$4:$S$299,2,0)))</f>
        <v>-</v>
      </c>
      <c r="D6" s="15" t="str">
        <f>IF(B6="","-",IF(ISNA(VLOOKUP($B6,'API List'!$B$4:$S$298,6,0))=TRUE,"",VLOOKUP($B6,'API List'!$B$4:$S$298,6,0)))</f>
        <v>-</v>
      </c>
      <c r="E6" s="15" t="str">
        <f>IF(B6="","-",IF(ISNA(VLOOKUP($B6,'API List'!$B$4:$S$299,3,0))=TRUE,"",VLOOKUP($B6,'API List'!$B$4:$S$299,3,0)))</f>
        <v>-</v>
      </c>
      <c r="F6" s="15" t="str">
        <f>IF(B6="","-",IF(ISNA(VLOOKUP($B6,'API List'!$B$4:$S$299,9,0))=TRUE,"",VLOOKUP($B6,'API List'!$B$4:$S$299,9,0)))</f>
        <v>-</v>
      </c>
      <c r="G6" s="15" t="str">
        <f>IF(B6="","-",IF(ISNA(VLOOKUP($B6,'API List'!$B$4:$S$299,14,0))=TRUE,"",VLOOKUP($B6,'API List'!$B$4:$S$299,14,0)))</f>
        <v>-</v>
      </c>
      <c r="H6" s="15" t="str">
        <f>IF(B6="","-",IF(ISNA(VLOOKUP($B6,'API List'!$B$4:$S$299,15,0))=TRUE,"",VLOOKUP($B6,'API List'!$B$4:$S$299,15,0)))</f>
        <v>-</v>
      </c>
      <c r="I6" s="21" t="s">
        <v>108</v>
      </c>
      <c r="J6" s="6"/>
      <c r="K6" s="6"/>
      <c r="L6" s="6"/>
      <c r="M6" s="6"/>
      <c r="N6" s="6"/>
      <c r="O6" s="6"/>
      <c r="P6" s="6"/>
      <c r="Q6" s="6"/>
      <c r="R6" s="97" t="str">
        <f t="shared" ref="R6:R64" si="0">HYPERLINK("#'"&amp;Q6&amp;"'!A1","View")</f>
        <v>View</v>
      </c>
      <c r="S6" s="10"/>
    </row>
    <row r="7" spans="1:19" x14ac:dyDescent="0.25">
      <c r="A7" s="66"/>
      <c r="B7" s="6"/>
      <c r="C7" s="15" t="str">
        <f>IF(B7="","-",IF(ISNA(VLOOKUP($B7,'API List'!$B$4:$S$299,2,0))=TRUE,"",VLOOKUP($B7,'API List'!$B$4:$S$299,2,0)))</f>
        <v>-</v>
      </c>
      <c r="D7" s="15" t="str">
        <f>IF(B7="","-",IF(ISNA(VLOOKUP($B7,'API List'!$B$4:$S$298,6,0))=TRUE,"",VLOOKUP($B7,'API List'!$B$4:$S$298,6,0)))</f>
        <v>-</v>
      </c>
      <c r="E7" s="15" t="str">
        <f>IF(B7="","-",IF(ISNA(VLOOKUP($B7,'API List'!$B$4:$S$299,3,0))=TRUE,"",VLOOKUP($B7,'API List'!$B$4:$S$299,3,0)))</f>
        <v>-</v>
      </c>
      <c r="F7" s="15" t="str">
        <f>IF(B7="","-",IF(ISNA(VLOOKUP($B7,'API List'!$B$4:$S$299,9,0))=TRUE,"",VLOOKUP($B7,'API List'!$B$4:$S$299,9,0)))</f>
        <v>-</v>
      </c>
      <c r="G7" s="15" t="str">
        <f>IF(B7="","-",IF(ISNA(VLOOKUP($B7,'API List'!$B$4:$S$299,14,0))=TRUE,"",VLOOKUP($B7,'API List'!$B$4:$S$299,14,0)))</f>
        <v>-</v>
      </c>
      <c r="H7" s="15" t="str">
        <f>IF(B7="","-",IF(ISNA(VLOOKUP($B7,'API List'!$B$4:$S$299,15,0))=TRUE,"",VLOOKUP($B7,'API List'!$B$4:$S$299,15,0)))</f>
        <v>-</v>
      </c>
      <c r="I7" s="21" t="s">
        <v>108</v>
      </c>
      <c r="J7" s="6"/>
      <c r="K7" s="6"/>
      <c r="L7" s="6"/>
      <c r="M7" s="6"/>
      <c r="N7" s="6"/>
      <c r="O7" s="6"/>
      <c r="P7" s="6"/>
      <c r="Q7" s="6"/>
      <c r="R7" s="97" t="str">
        <f t="shared" si="0"/>
        <v>View</v>
      </c>
      <c r="S7" s="10"/>
    </row>
    <row r="8" spans="1:19" x14ac:dyDescent="0.25">
      <c r="A8" s="66"/>
      <c r="B8" s="6"/>
      <c r="C8" s="15" t="str">
        <f>IF(B8="","-",IF(ISNA(VLOOKUP($B8,'API List'!$B$4:$S$299,2,0))=TRUE,"",VLOOKUP($B8,'API List'!$B$4:$S$299,2,0)))</f>
        <v>-</v>
      </c>
      <c r="D8" s="15" t="str">
        <f>IF(B8="","-",IF(ISNA(VLOOKUP($B8,'API List'!$B$4:$S$298,6,0))=TRUE,"",VLOOKUP($B8,'API List'!$B$4:$S$298,6,0)))</f>
        <v>-</v>
      </c>
      <c r="E8" s="15" t="str">
        <f>IF(B8="","-",IF(ISNA(VLOOKUP($B8,'API List'!$B$4:$S$299,3,0))=TRUE,"",VLOOKUP($B8,'API List'!$B$4:$S$299,3,0)))</f>
        <v>-</v>
      </c>
      <c r="F8" s="15" t="str">
        <f>IF(B8="","-",IF(ISNA(VLOOKUP($B8,'API List'!$B$4:$S$299,9,0))=TRUE,"",VLOOKUP($B8,'API List'!$B$4:$S$299,9,0)))</f>
        <v>-</v>
      </c>
      <c r="G8" s="15" t="str">
        <f>IF(B8="","-",IF(ISNA(VLOOKUP($B8,'API List'!$B$4:$S$299,14,0))=TRUE,"",VLOOKUP($B8,'API List'!$B$4:$S$299,14,0)))</f>
        <v>-</v>
      </c>
      <c r="H8" s="15" t="str">
        <f>IF(B8="","-",IF(ISNA(VLOOKUP($B8,'API List'!$B$4:$S$299,15,0))=TRUE,"",VLOOKUP($B8,'API List'!$B$4:$S$299,15,0)))</f>
        <v>-</v>
      </c>
      <c r="I8" s="21" t="s">
        <v>108</v>
      </c>
      <c r="J8" s="6"/>
      <c r="K8" s="6"/>
      <c r="L8" s="6"/>
      <c r="M8" s="6"/>
      <c r="N8" s="6"/>
      <c r="O8" s="6"/>
      <c r="P8" s="6"/>
      <c r="Q8" s="6"/>
      <c r="R8" s="97" t="str">
        <f t="shared" si="0"/>
        <v>View</v>
      </c>
      <c r="S8" s="10"/>
    </row>
    <row r="9" spans="1:19" x14ac:dyDescent="0.25">
      <c r="A9" s="66"/>
      <c r="B9" s="6"/>
      <c r="C9" s="15" t="str">
        <f>IF(B9="","-",IF(ISNA(VLOOKUP($B9,'API List'!$B$4:$S$299,2,0))=TRUE,"",VLOOKUP($B9,'API List'!$B$4:$S$299,2,0)))</f>
        <v>-</v>
      </c>
      <c r="D9" s="15" t="str">
        <f>IF(B9="","-",IF(ISNA(VLOOKUP($B9,'API List'!$B$4:$S$298,6,0))=TRUE,"",VLOOKUP($B9,'API List'!$B$4:$S$298,6,0)))</f>
        <v>-</v>
      </c>
      <c r="E9" s="15" t="str">
        <f>IF(B9="","-",IF(ISNA(VLOOKUP($B9,'API List'!$B$4:$S$299,3,0))=TRUE,"",VLOOKUP($B9,'API List'!$B$4:$S$299,3,0)))</f>
        <v>-</v>
      </c>
      <c r="F9" s="15" t="str">
        <f>IF(B9="","-",IF(ISNA(VLOOKUP($B9,'API List'!$B$4:$S$299,9,0))=TRUE,"",VLOOKUP($B9,'API List'!$B$4:$S$299,9,0)))</f>
        <v>-</v>
      </c>
      <c r="G9" s="15" t="str">
        <f>IF(B9="","-",IF(ISNA(VLOOKUP($B9,'API List'!$B$4:$S$299,14,0))=TRUE,"",VLOOKUP($B9,'API List'!$B$4:$S$299,14,0)))</f>
        <v>-</v>
      </c>
      <c r="H9" s="15" t="str">
        <f>IF(B9="","-",IF(ISNA(VLOOKUP($B9,'API List'!$B$4:$S$299,15,0))=TRUE,"",VLOOKUP($B9,'API List'!$B$4:$S$299,15,0)))</f>
        <v>-</v>
      </c>
      <c r="I9" s="21" t="s">
        <v>108</v>
      </c>
      <c r="J9" s="6"/>
      <c r="K9" s="6"/>
      <c r="L9" s="6"/>
      <c r="M9" s="6"/>
      <c r="N9" s="6"/>
      <c r="O9" s="6"/>
      <c r="P9" s="6"/>
      <c r="Q9" s="6"/>
      <c r="R9" s="97" t="str">
        <f t="shared" si="0"/>
        <v>View</v>
      </c>
      <c r="S9" s="10"/>
    </row>
    <row r="10" spans="1:19" x14ac:dyDescent="0.25">
      <c r="A10" s="66"/>
      <c r="B10" s="6"/>
      <c r="C10" s="15" t="str">
        <f>IF(B10="","-",IF(ISNA(VLOOKUP($B10,'API List'!$B$4:$S$299,2,0))=TRUE,"",VLOOKUP($B10,'API List'!$B$4:$S$299,2,0)))</f>
        <v>-</v>
      </c>
      <c r="D10" s="15" t="str">
        <f>IF(B10="","-",IF(ISNA(VLOOKUP($B10,'API List'!$B$4:$S$298,6,0))=TRUE,"",VLOOKUP($B10,'API List'!$B$4:$S$298,6,0)))</f>
        <v>-</v>
      </c>
      <c r="E10" s="15" t="str">
        <f>IF(B10="","-",IF(ISNA(VLOOKUP($B10,'API List'!$B$4:$S$299,3,0))=TRUE,"",VLOOKUP($B10,'API List'!$B$4:$S$299,3,0)))</f>
        <v>-</v>
      </c>
      <c r="F10" s="15" t="str">
        <f>IF(B10="","-",IF(ISNA(VLOOKUP($B10,'API List'!$B$4:$S$299,9,0))=TRUE,"",VLOOKUP($B10,'API List'!$B$4:$S$299,9,0)))</f>
        <v>-</v>
      </c>
      <c r="G10" s="15" t="str">
        <f>IF(B10="","-",IF(ISNA(VLOOKUP($B10,'API List'!$B$4:$S$299,14,0))=TRUE,"",VLOOKUP($B10,'API List'!$B$4:$S$299,14,0)))</f>
        <v>-</v>
      </c>
      <c r="H10" s="15" t="str">
        <f>IF(B10="","-",IF(ISNA(VLOOKUP($B10,'API List'!$B$4:$S$299,15,0))=TRUE,"",VLOOKUP($B10,'API List'!$B$4:$S$299,15,0)))</f>
        <v>-</v>
      </c>
      <c r="I10" s="21" t="s">
        <v>108</v>
      </c>
      <c r="J10" s="6"/>
      <c r="K10" s="6"/>
      <c r="L10" s="6"/>
      <c r="M10" s="6"/>
      <c r="N10" s="6"/>
      <c r="O10" s="6"/>
      <c r="P10" s="6"/>
      <c r="Q10" s="6"/>
      <c r="R10" s="97" t="str">
        <f t="shared" si="0"/>
        <v>View</v>
      </c>
      <c r="S10" s="10"/>
    </row>
    <row r="11" spans="1:19" s="131" customFormat="1" x14ac:dyDescent="0.25">
      <c r="A11" s="126"/>
      <c r="B11" s="127" t="s">
        <v>1132</v>
      </c>
      <c r="C11" s="128" t="str">
        <f>IF(B11="","-",IF(ISNA(VLOOKUP($B11,'API List'!$B$4:$S$299,2,0))=TRUE,"",VLOOKUP($B11,'API List'!$B$4:$S$299,2,0)))</f>
        <v>#1</v>
      </c>
      <c r="D11" s="128">
        <f>IF(B11="","-",IF(ISNA(VLOOKUP($B11,'API List'!$B$4:$S$298,6,0))=TRUE,"",VLOOKUP($B11,'API List'!$B$4:$S$298,6,0)))</f>
        <v>0</v>
      </c>
      <c r="E11" s="128" t="str">
        <f>IF(B11="","-",IF(ISNA(VLOOKUP($B11,'API List'!$B$4:$S$299,3,0))=TRUE,"",VLOOKUP($B11,'API List'!$B$4:$S$299,3,0)))</f>
        <v>Group: Đăng ký tài khoản</v>
      </c>
      <c r="F11" s="128">
        <f>IF(B11="","-",IF(ISNA(VLOOKUP($B11,'API List'!$B$4:$S$299,9,0))=TRUE,"",VLOOKUP($B11,'API List'!$B$4:$S$299,9,0)))</f>
        <v>0</v>
      </c>
      <c r="G11" s="128">
        <f>IF(B11="","-",IF(ISNA(VLOOKUP($B11,'API List'!$B$4:$S$299,14,0))=TRUE,"",VLOOKUP($B11,'API List'!$B$4:$S$299,14,0)))</f>
        <v>0</v>
      </c>
      <c r="H11" s="128">
        <f>IF(B11="","-",IF(ISNA(VLOOKUP($B11,'API List'!$B$4:$S$299,15,0))=TRUE,"",VLOOKUP($B11,'API List'!$B$4:$S$299,15,0)))</f>
        <v>0</v>
      </c>
      <c r="I11" s="129" t="s">
        <v>108</v>
      </c>
      <c r="J11" s="127"/>
      <c r="K11" s="127"/>
      <c r="L11" s="127"/>
      <c r="M11" s="127"/>
      <c r="N11" s="127"/>
      <c r="O11" s="127"/>
      <c r="P11" s="127"/>
      <c r="Q11" s="127"/>
      <c r="R11" s="130" t="str">
        <f t="shared" si="0"/>
        <v>View</v>
      </c>
    </row>
    <row r="12" spans="1:19" ht="105.6" x14ac:dyDescent="0.25">
      <c r="A12" s="66"/>
      <c r="B12" s="6" t="s">
        <v>1133</v>
      </c>
      <c r="C12" s="15" t="str">
        <f>IF(B12="","-",IF(ISNA(VLOOKUP($B12,'API List'!$B$4:$S$299,2,0))=TRUE,"",VLOOKUP($B12,'API List'!$B$4:$S$299,2,0)))</f>
        <v>#3</v>
      </c>
      <c r="D12" s="15">
        <f>IF(B12="","-",IF(ISNA(VLOOKUP($B12,'API List'!$B$4:$S$298,6,0))=TRUE,"",VLOOKUP($B12,'API List'!$B$4:$S$298,6,0)))</f>
        <v>0</v>
      </c>
      <c r="E12" s="15" t="str">
        <f>IF(B12="","-",IF(ISNA(VLOOKUP($B12,'API List'!$B$4:$S$299,3,0))=TRUE,"",VLOOKUP($B12,'API List'!$B$4:$S$299,3,0)))</f>
        <v>Đăng ký tài khoản bằng sđt</v>
      </c>
      <c r="F12" s="15" t="str">
        <f>IF(B12="","-",IF(ISNA(VLOOKUP($B12,'API List'!$B$4:$S$299,9,0))=TRUE,"",VLOOKUP($B12,'API List'!$B$4:$S$299,9,0)))</f>
        <v xml:space="preserve">POST </v>
      </c>
      <c r="G12" s="15" t="str">
        <f>IF(B12="","-",IF(ISNA(VLOOKUP($B12,'API List'!$B$4:$S$299,14,0))=TRUE,"",VLOOKUP($B12,'API List'!$B$4:$S$299,14,0)))</f>
        <v xml:space="preserve">{_x000D_
    "changeInfo": false, _x000D_
    "password": "Abcd@1234", _x000D_
    "rawPassword": "Abcd@1234", _x000D_
    "typeVerify": "phone", _x000D_
    "username": "0123456788"_x000D_
} </v>
      </c>
      <c r="H12" s="15" t="str">
        <f>IF(B12="","-",IF(ISNA(VLOOKUP($B12,'API List'!$B$4:$S$299,15,0))=TRUE,"",VLOOKUP($B12,'API List'!$B$4:$S$299,15,0)))</f>
        <v xml:space="preserve">true </v>
      </c>
      <c r="I12" s="21" t="s">
        <v>108</v>
      </c>
      <c r="J12" s="6" t="s">
        <v>1134</v>
      </c>
      <c r="K12" s="6" t="s">
        <v>1135</v>
      </c>
      <c r="L12" s="132" t="s">
        <v>1136</v>
      </c>
      <c r="M12" s="6" t="s">
        <v>17</v>
      </c>
      <c r="N12" s="6"/>
      <c r="O12" s="6"/>
      <c r="P12" s="6"/>
      <c r="Q12" s="6"/>
      <c r="R12" s="97" t="str">
        <f t="shared" si="0"/>
        <v>View</v>
      </c>
      <c r="S12" s="10"/>
    </row>
    <row r="13" spans="1:19" ht="66" x14ac:dyDescent="0.25">
      <c r="A13" s="66"/>
      <c r="B13" s="6" t="s">
        <v>1133</v>
      </c>
      <c r="C13" s="15" t="str">
        <f>IF(B13="","-",IF(ISNA(VLOOKUP($B13,'API List'!$B$4:$S$299,2,0))=TRUE,"",VLOOKUP($B13,'API List'!$B$4:$S$299,2,0)))</f>
        <v>#3</v>
      </c>
      <c r="D13" s="15">
        <f>IF(B13="","-",IF(ISNA(VLOOKUP($B13,'API List'!$B$4:$S$298,6,0))=TRUE,"",VLOOKUP($B13,'API List'!$B$4:$S$298,6,0)))</f>
        <v>0</v>
      </c>
      <c r="E13" s="15" t="str">
        <f>IF(B13="","-",IF(ISNA(VLOOKUP($B13,'API List'!$B$4:$S$299,3,0))=TRUE,"",VLOOKUP($B13,'API List'!$B$4:$S$299,3,0)))</f>
        <v>Đăng ký tài khoản bằng sđt</v>
      </c>
      <c r="F13" s="15" t="str">
        <f>IF(B13="","-",IF(ISNA(VLOOKUP($B13,'API List'!$B$4:$S$299,9,0))=TRUE,"",VLOOKUP($B13,'API List'!$B$4:$S$299,9,0)))</f>
        <v xml:space="preserve">POST </v>
      </c>
      <c r="G13" s="15" t="str">
        <f>IF(B13="","-",IF(ISNA(VLOOKUP($B13,'API List'!$B$4:$S$299,14,0))=TRUE,"",VLOOKUP($B13,'API List'!$B$4:$S$299,14,0)))</f>
        <v xml:space="preserve">{_x000D_
    "changeInfo": false, _x000D_
    "password": "Abcd@1234", _x000D_
    "rawPassword": "Abcd@1234", _x000D_
    "typeVerify": "phone", _x000D_
    "username": "0123456788"_x000D_
} </v>
      </c>
      <c r="H13" s="15" t="str">
        <f>IF(B13="","-",IF(ISNA(VLOOKUP($B13,'API List'!$B$4:$S$299,15,0))=TRUE,"",VLOOKUP($B13,'API List'!$B$4:$S$299,15,0)))</f>
        <v xml:space="preserve">true </v>
      </c>
      <c r="I13" s="21" t="s">
        <v>108</v>
      </c>
      <c r="J13" s="6" t="s">
        <v>1134</v>
      </c>
      <c r="K13" s="6" t="s">
        <v>1137</v>
      </c>
      <c r="L13" s="132" t="s">
        <v>1138</v>
      </c>
      <c r="M13" s="6" t="s">
        <v>17</v>
      </c>
      <c r="N13" s="6"/>
      <c r="O13" s="6"/>
      <c r="P13" s="6"/>
      <c r="Q13" s="6"/>
      <c r="R13" s="97" t="str">
        <f t="shared" si="0"/>
        <v>View</v>
      </c>
      <c r="S13" s="10"/>
    </row>
    <row r="14" spans="1:19" ht="66" x14ac:dyDescent="0.25">
      <c r="A14" s="66"/>
      <c r="B14" s="6" t="s">
        <v>1139</v>
      </c>
      <c r="C14" s="15" t="str">
        <f>IF(B14="","-",IF(ISNA(VLOOKUP($B14,'API List'!$B$4:$S$299,2,0))=TRUE,"",VLOOKUP($B14,'API List'!$B$4:$S$299,2,0)))</f>
        <v>#5</v>
      </c>
      <c r="D14" s="15" t="str">
        <f>IF(B14="","-",IF(ISNA(VLOOKUP($B14,'API List'!$B$4:$S$298,6,0))=TRUE,"",VLOOKUP($B14,'API List'!$B$4:$S$298,6,0)))</f>
        <v>Done</v>
      </c>
      <c r="E14" s="15" t="str">
        <f>IF(B14="","-",IF(ISNA(VLOOKUP($B14,'API List'!$B$4:$S$299,3,0))=TRUE,"",VLOOKUP($B14,'API List'!$B$4:$S$299,3,0)))</f>
        <v>Đăng ký tài khoản bằng sđt</v>
      </c>
      <c r="F14" s="15" t="str">
        <f>IF(B14="","-",IF(ISNA(VLOOKUP($B14,'API List'!$B$4:$S$299,9,0))=TRUE,"",VLOOKUP($B14,'API List'!$B$4:$S$299,9,0)))</f>
        <v xml:space="preserve">POST </v>
      </c>
      <c r="G14" s="15" t="str">
        <f>IF(B14="","-",IF(ISNA(VLOOKUP($B14,'API List'!$B$4:$S$299,14,0))=TRUE,"",VLOOKUP($B14,'API List'!$B$4:$S$299,14,0)))</f>
        <v xml:space="preserve">{_x000D_
    "password": "Abcd@1234", _x000D_
    "token": "111111", _x000D_
    "typeVerify": "phone", _x000D_
    "username": "0123456788"_x000D_
} </v>
      </c>
      <c r="H14" s="15" t="str">
        <f>IF(B14="","-",IF(ISNA(VLOOKUP($B14,'API List'!$B$4:$S$299,15,0))=TRUE,"",VLOOKUP($B14,'API List'!$B$4:$S$299,15,0)))</f>
        <v xml:space="preserve">true </v>
      </c>
      <c r="I14" s="21" t="s">
        <v>108</v>
      </c>
      <c r="J14" s="6" t="s">
        <v>1134</v>
      </c>
      <c r="K14" s="6" t="s">
        <v>317</v>
      </c>
      <c r="L14" s="132" t="s">
        <v>1140</v>
      </c>
      <c r="M14" s="6" t="s">
        <v>17</v>
      </c>
      <c r="N14" s="6"/>
      <c r="O14" s="6"/>
      <c r="P14" s="6"/>
      <c r="Q14" s="6"/>
      <c r="R14" s="97" t="str">
        <f t="shared" si="0"/>
        <v>View</v>
      </c>
      <c r="S14" s="10"/>
    </row>
    <row r="15" spans="1:19" ht="66" x14ac:dyDescent="0.25">
      <c r="A15" s="66"/>
      <c r="B15" s="6" t="s">
        <v>1141</v>
      </c>
      <c r="C15" s="15" t="str">
        <f>IF(B15="","-",IF(ISNA(VLOOKUP($B15,'API List'!$B$4:$S$299,2,0))=TRUE,"",VLOOKUP($B15,'API List'!$B$4:$S$299,2,0)))</f>
        <v>#8</v>
      </c>
      <c r="D15" s="15" t="str">
        <f>IF(B15="","-",IF(ISNA(VLOOKUP($B15,'API List'!$B$4:$S$298,6,0))=TRUE,"",VLOOKUP($B15,'API List'!$B$4:$S$298,6,0)))</f>
        <v>Done</v>
      </c>
      <c r="E15" s="15" t="str">
        <f>IF(B15="","-",IF(ISNA(VLOOKUP($B15,'API List'!$B$4:$S$299,3,0))=TRUE,"",VLOOKUP($B15,'API List'!$B$4:$S$299,3,0)))</f>
        <v>Đăng ký tài khoản bằng email</v>
      </c>
      <c r="F15" s="15" t="str">
        <f>IF(B15="","-",IF(ISNA(VLOOKUP($B15,'API List'!$B$4:$S$299,9,0))=TRUE,"",VLOOKUP($B15,'API List'!$B$4:$S$299,9,0)))</f>
        <v xml:space="preserve">POST </v>
      </c>
      <c r="G15" s="15" t="str">
        <f>IF(B15="","-",IF(ISNA(VLOOKUP($B15,'API List'!$B$4:$S$299,14,0))=TRUE,"",VLOOKUP($B15,'API List'!$B$4:$S$299,14,0)))</f>
        <v xml:space="preserve">{_x000D_
    "password": "Abcd@1234", _x000D_
    "token": "114751", _x000D_
    "typeVerify": "mail", _x000D_
    "username": "work.l0gs3c@gmail.com"_x000D_
} </v>
      </c>
      <c r="H15" s="15" t="str">
        <f>IF(B15="","-",IF(ISNA(VLOOKUP($B15,'API List'!$B$4:$S$299,15,0))=TRUE,"",VLOOKUP($B15,'API List'!$B$4:$S$299,15,0)))</f>
        <v xml:space="preserve">true </v>
      </c>
      <c r="I15" s="21" t="s">
        <v>108</v>
      </c>
      <c r="J15" s="6" t="s">
        <v>1134</v>
      </c>
      <c r="K15" s="6" t="s">
        <v>317</v>
      </c>
      <c r="L15" s="132" t="s">
        <v>1142</v>
      </c>
      <c r="M15" s="6" t="s">
        <v>17</v>
      </c>
      <c r="N15" s="6"/>
      <c r="O15" s="6"/>
      <c r="P15" s="6"/>
      <c r="Q15" s="6"/>
      <c r="R15" s="97" t="str">
        <f t="shared" si="0"/>
        <v>View</v>
      </c>
      <c r="S15" s="10"/>
    </row>
    <row r="16" spans="1:19" ht="409.6" x14ac:dyDescent="0.25">
      <c r="A16" s="66"/>
      <c r="B16" s="6" t="s">
        <v>1141</v>
      </c>
      <c r="C16" s="15" t="str">
        <f>IF(B16="","-",IF(ISNA(VLOOKUP($B16,'API List'!$B$4:$S$299,2,0))=TRUE,"",VLOOKUP($B16,'API List'!$B$4:$S$299,2,0)))</f>
        <v>#8</v>
      </c>
      <c r="D16" s="15" t="str">
        <f>IF(B16="","-",IF(ISNA(VLOOKUP($B16,'API List'!$B$4:$S$298,6,0))=TRUE,"",VLOOKUP($B16,'API List'!$B$4:$S$298,6,0)))</f>
        <v>Done</v>
      </c>
      <c r="E16" s="15" t="str">
        <f>IF(B16="","-",IF(ISNA(VLOOKUP($B16,'API List'!$B$4:$S$299,3,0))=TRUE,"",VLOOKUP($B16,'API List'!$B$4:$S$299,3,0)))</f>
        <v>Đăng ký tài khoản bằng email</v>
      </c>
      <c r="F16" s="15" t="str">
        <f>IF(B16="","-",IF(ISNA(VLOOKUP($B16,'API List'!$B$4:$S$299,9,0))=TRUE,"",VLOOKUP($B16,'API List'!$B$4:$S$299,9,0)))</f>
        <v xml:space="preserve">POST </v>
      </c>
      <c r="G16" s="15" t="str">
        <f>IF(B16="","-",IF(ISNA(VLOOKUP($B16,'API List'!$B$4:$S$299,14,0))=TRUE,"",VLOOKUP($B16,'API List'!$B$4:$S$299,14,0)))</f>
        <v xml:space="preserve">{_x000D_
    "password": "Abcd@1234", _x000D_
    "token": "114751", _x000D_
    "typeVerify": "mail", _x000D_
    "username": "work.l0gs3c@gmail.com"_x000D_
} </v>
      </c>
      <c r="H16" s="15" t="str">
        <f>IF(B16="","-",IF(ISNA(VLOOKUP($B16,'API List'!$B$4:$S$299,15,0))=TRUE,"",VLOOKUP($B16,'API List'!$B$4:$S$299,15,0)))</f>
        <v xml:space="preserve">true </v>
      </c>
      <c r="I16" s="21" t="s">
        <v>108</v>
      </c>
      <c r="J16" s="6" t="s">
        <v>1134</v>
      </c>
      <c r="K16" s="6" t="s">
        <v>1143</v>
      </c>
      <c r="L16" s="132" t="s">
        <v>1144</v>
      </c>
      <c r="M16" s="6" t="s">
        <v>17</v>
      </c>
      <c r="N16" s="6"/>
      <c r="O16" s="6"/>
      <c r="P16" s="6"/>
      <c r="Q16" s="6"/>
      <c r="R16" s="97" t="str">
        <f t="shared" si="0"/>
        <v>View</v>
      </c>
      <c r="S16" s="10"/>
    </row>
    <row r="17" spans="1:19" ht="39.6" x14ac:dyDescent="0.25">
      <c r="A17" s="66"/>
      <c r="B17" s="6" t="s">
        <v>1141</v>
      </c>
      <c r="C17" s="15" t="str">
        <f>IF(B17="","-",IF(ISNA(VLOOKUP($B17,'API List'!$B$4:$S$299,2,0))=TRUE,"",VLOOKUP($B17,'API List'!$B$4:$S$299,2,0)))</f>
        <v>#8</v>
      </c>
      <c r="D17" s="15" t="str">
        <f>IF(B17="","-",IF(ISNA(VLOOKUP($B17,'API List'!$B$4:$S$298,6,0))=TRUE,"",VLOOKUP($B17,'API List'!$B$4:$S$298,6,0)))</f>
        <v>Done</v>
      </c>
      <c r="E17" s="15" t="str">
        <f>IF(B17="","-",IF(ISNA(VLOOKUP($B17,'API List'!$B$4:$S$299,3,0))=TRUE,"",VLOOKUP($B17,'API List'!$B$4:$S$299,3,0)))</f>
        <v>Đăng ký tài khoản bằng email</v>
      </c>
      <c r="F17" s="15" t="str">
        <f>IF(B17="","-",IF(ISNA(VLOOKUP($B17,'API List'!$B$4:$S$299,9,0))=TRUE,"",VLOOKUP($B17,'API List'!$B$4:$S$299,9,0)))</f>
        <v xml:space="preserve">POST </v>
      </c>
      <c r="G17" s="15" t="str">
        <f>IF(B17="","-",IF(ISNA(VLOOKUP($B17,'API List'!$B$4:$S$299,14,0))=TRUE,"",VLOOKUP($B17,'API List'!$B$4:$S$299,14,0)))</f>
        <v xml:space="preserve">{_x000D_
    "password": "Abcd@1234", _x000D_
    "token": "114751", _x000D_
    "typeVerify": "mail", _x000D_
    "username": "work.l0gs3c@gmail.com"_x000D_
} </v>
      </c>
      <c r="H17" s="15" t="str">
        <f>IF(B17="","-",IF(ISNA(VLOOKUP($B17,'API List'!$B$4:$S$299,15,0))=TRUE,"",VLOOKUP($B17,'API List'!$B$4:$S$299,15,0)))</f>
        <v xml:space="preserve">true </v>
      </c>
      <c r="I17" s="21" t="s">
        <v>108</v>
      </c>
      <c r="J17" s="6" t="s">
        <v>1134</v>
      </c>
      <c r="K17" s="6" t="s">
        <v>1145</v>
      </c>
      <c r="L17" s="6" t="s">
        <v>1146</v>
      </c>
      <c r="M17" s="6" t="s">
        <v>12</v>
      </c>
      <c r="N17" s="6"/>
      <c r="O17" s="6"/>
      <c r="P17" s="179" t="s">
        <v>1147</v>
      </c>
      <c r="Q17" s="6" t="s">
        <v>1148</v>
      </c>
      <c r="R17" s="97" t="str">
        <f t="shared" si="0"/>
        <v>View</v>
      </c>
      <c r="S17" s="10"/>
    </row>
    <row r="18" spans="1:19" ht="52.8" x14ac:dyDescent="0.25">
      <c r="A18" s="66"/>
      <c r="B18" s="6" t="s">
        <v>1141</v>
      </c>
      <c r="C18" s="15" t="str">
        <f>IF(B18="","-",IF(ISNA(VLOOKUP($B18,'API List'!$B$4:$S$299,2,0))=TRUE,"",VLOOKUP($B18,'API List'!$B$4:$S$299,2,0)))</f>
        <v>#8</v>
      </c>
      <c r="D18" s="15" t="str">
        <f>IF(B18="","-",IF(ISNA(VLOOKUP($B18,'API List'!$B$4:$S$298,6,0))=TRUE,"",VLOOKUP($B18,'API List'!$B$4:$S$298,6,0)))</f>
        <v>Done</v>
      </c>
      <c r="E18" s="15" t="str">
        <f>IF(B18="","-",IF(ISNA(VLOOKUP($B18,'API List'!$B$4:$S$299,3,0))=TRUE,"",VLOOKUP($B18,'API List'!$B$4:$S$299,3,0)))</f>
        <v>Đăng ký tài khoản bằng email</v>
      </c>
      <c r="F18" s="15" t="str">
        <f>IF(B18="","-",IF(ISNA(VLOOKUP($B18,'API List'!$B$4:$S$299,9,0))=TRUE,"",VLOOKUP($B18,'API List'!$B$4:$S$299,9,0)))</f>
        <v xml:space="preserve">POST </v>
      </c>
      <c r="G18" s="15" t="str">
        <f>IF(B18="","-",IF(ISNA(VLOOKUP($B18,'API List'!$B$4:$S$299,14,0))=TRUE,"",VLOOKUP($B18,'API List'!$B$4:$S$299,14,0)))</f>
        <v xml:space="preserve">{_x000D_
    "password": "Abcd@1234", _x000D_
    "token": "114751", _x000D_
    "typeVerify": "mail", _x000D_
    "username": "work.l0gs3c@gmail.com"_x000D_
} </v>
      </c>
      <c r="H18" s="15" t="str">
        <f>IF(B18="","-",IF(ISNA(VLOOKUP($B18,'API List'!$B$4:$S$299,15,0))=TRUE,"",VLOOKUP($B18,'API List'!$B$4:$S$299,15,0)))</f>
        <v xml:space="preserve">true </v>
      </c>
      <c r="I18" s="21" t="s">
        <v>108</v>
      </c>
      <c r="J18" s="6" t="s">
        <v>1134</v>
      </c>
      <c r="K18" s="6" t="s">
        <v>1137</v>
      </c>
      <c r="L18" s="132" t="s">
        <v>1149</v>
      </c>
      <c r="M18" s="6" t="s">
        <v>17</v>
      </c>
      <c r="N18" s="6"/>
      <c r="O18" s="6"/>
      <c r="P18" s="6"/>
      <c r="Q18" s="6"/>
      <c r="R18" s="97" t="str">
        <f t="shared" si="0"/>
        <v>View</v>
      </c>
      <c r="S18" s="10"/>
    </row>
    <row r="19" spans="1:19" ht="92.4" x14ac:dyDescent="0.25">
      <c r="A19" s="66"/>
      <c r="B19" s="6" t="s">
        <v>1141</v>
      </c>
      <c r="C19" s="15" t="str">
        <f>IF(B19="","-",IF(ISNA(VLOOKUP($B19,'API List'!$B$4:$S$299,2,0))=TRUE,"",VLOOKUP($B19,'API List'!$B$4:$S$299,2,0)))</f>
        <v>#8</v>
      </c>
      <c r="D19" s="15" t="str">
        <f>IF(B19="","-",IF(ISNA(VLOOKUP($B19,'API List'!$B$4:$S$298,6,0))=TRUE,"",VLOOKUP($B19,'API List'!$B$4:$S$298,6,0)))</f>
        <v>Done</v>
      </c>
      <c r="E19" s="15" t="str">
        <f>IF(B19="","-",IF(ISNA(VLOOKUP($B19,'API List'!$B$4:$S$299,3,0))=TRUE,"",VLOOKUP($B19,'API List'!$B$4:$S$299,3,0)))</f>
        <v>Đăng ký tài khoản bằng email</v>
      </c>
      <c r="F19" s="15" t="str">
        <f>IF(B19="","-",IF(ISNA(VLOOKUP($B19,'API List'!$B$4:$S$299,9,0))=TRUE,"",VLOOKUP($B19,'API List'!$B$4:$S$299,9,0)))</f>
        <v xml:space="preserve">POST </v>
      </c>
      <c r="G19" s="15" t="str">
        <f>IF(B19="","-",IF(ISNA(VLOOKUP($B19,'API List'!$B$4:$S$299,14,0))=TRUE,"",VLOOKUP($B19,'API List'!$B$4:$S$299,14,0)))</f>
        <v xml:space="preserve">{_x000D_
    "password": "Abcd@1234", _x000D_
    "token": "114751", _x000D_
    "typeVerify": "mail", _x000D_
    "username": "work.l0gs3c@gmail.com"_x000D_
} </v>
      </c>
      <c r="H19" s="15" t="str">
        <f>IF(B19="","-",IF(ISNA(VLOOKUP($B19,'API List'!$B$4:$S$299,15,0))=TRUE,"",VLOOKUP($B19,'API List'!$B$4:$S$299,15,0)))</f>
        <v xml:space="preserve">true </v>
      </c>
      <c r="I19" s="21" t="s">
        <v>108</v>
      </c>
      <c r="J19" s="6" t="s">
        <v>1134</v>
      </c>
      <c r="K19" s="6" t="s">
        <v>1135</v>
      </c>
      <c r="L19" s="132" t="s">
        <v>1150</v>
      </c>
      <c r="M19" s="6" t="s">
        <v>17</v>
      </c>
      <c r="N19" s="6"/>
      <c r="O19" s="6"/>
      <c r="P19" s="6"/>
      <c r="Q19" s="6"/>
      <c r="R19" s="97" t="str">
        <f t="shared" si="0"/>
        <v>View</v>
      </c>
      <c r="S19" s="10"/>
    </row>
    <row r="20" spans="1:19" ht="118.8" x14ac:dyDescent="0.25">
      <c r="A20" s="66"/>
      <c r="B20" s="6" t="s">
        <v>1151</v>
      </c>
      <c r="C20" s="15" t="str">
        <f>IF(B20="","-",IF(ISNA(VLOOKUP($B20,'API List'!$B$4:$S$299,2,0))=TRUE,"",VLOOKUP($B20,'API List'!$B$4:$S$299,2,0)))</f>
        <v>#6</v>
      </c>
      <c r="D20" s="15" t="str">
        <f>IF(B20="","-",IF(ISNA(VLOOKUP($B20,'API List'!$B$4:$S$298,6,0))=TRUE,"",VLOOKUP($B20,'API List'!$B$4:$S$298,6,0)))</f>
        <v>Done</v>
      </c>
      <c r="E20" s="15" t="str">
        <f>IF(B20="","-",IF(ISNA(VLOOKUP($B20,'API List'!$B$4:$S$299,3,0))=TRUE,"",VLOOKUP($B20,'API List'!$B$4:$S$299,3,0)))</f>
        <v>Đăng ký tài khoản bằng email</v>
      </c>
      <c r="F20" s="15" t="str">
        <f>IF(B20="","-",IF(ISNA(VLOOKUP($B20,'API List'!$B$4:$S$299,9,0))=TRUE,"",VLOOKUP($B20,'API List'!$B$4:$S$299,9,0)))</f>
        <v xml:space="preserve">POST </v>
      </c>
      <c r="G20" s="15" t="str">
        <f>IF(B20="","-",IF(ISNA(VLOOKUP($B20,'API List'!$B$4:$S$299,14,0))=TRUE,"",VLOOKUP($B20,'API List'!$B$4:$S$299,14,0)))</f>
        <v xml:space="preserve">{_x000D_
    "changeInfo": false, _x000D_
    "password": "Abcd@1234", _x000D_
    "rawPassword": "Abcd@1234", _x000D_
    "typeVerify": "mail", _x000D_
    "username": "work.l0gs3c@gmail.com"_x000D_
} </v>
      </c>
      <c r="H20" s="15" t="str">
        <f>IF(B20="","-",IF(ISNA(VLOOKUP($B20,'API List'!$B$4:$S$299,15,0))=TRUE,"",VLOOKUP($B20,'API List'!$B$4:$S$299,15,0)))</f>
        <v xml:space="preserve">true </v>
      </c>
      <c r="I20" s="21" t="s">
        <v>108</v>
      </c>
      <c r="J20" s="6" t="s">
        <v>1134</v>
      </c>
      <c r="K20" s="6" t="s">
        <v>1137</v>
      </c>
      <c r="L20" s="132" t="s">
        <v>1152</v>
      </c>
      <c r="M20" s="6" t="s">
        <v>17</v>
      </c>
      <c r="N20" s="6"/>
      <c r="O20" s="6"/>
      <c r="P20" s="6"/>
      <c r="Q20" s="6"/>
      <c r="R20" s="97" t="str">
        <f t="shared" si="0"/>
        <v>View</v>
      </c>
      <c r="S20" s="10"/>
    </row>
    <row r="21" spans="1:19" ht="39.6" x14ac:dyDescent="0.25">
      <c r="A21" s="66"/>
      <c r="B21" s="6" t="s">
        <v>1151</v>
      </c>
      <c r="C21" s="15" t="str">
        <f>IF(B21="","-",IF(ISNA(VLOOKUP($B21,'API List'!$B$4:$S$299,2,0))=TRUE,"",VLOOKUP($B21,'API List'!$B$4:$S$299,2,0)))</f>
        <v>#6</v>
      </c>
      <c r="D21" s="15" t="str">
        <f>IF(B21="","-",IF(ISNA(VLOOKUP($B21,'API List'!$B$4:$S$298,6,0))=TRUE,"",VLOOKUP($B21,'API List'!$B$4:$S$298,6,0)))</f>
        <v>Done</v>
      </c>
      <c r="E21" s="15" t="str">
        <f>IF(B21="","-",IF(ISNA(VLOOKUP($B21,'API List'!$B$4:$S$299,3,0))=TRUE,"",VLOOKUP($B21,'API List'!$B$4:$S$299,3,0)))</f>
        <v>Đăng ký tài khoản bằng email</v>
      </c>
      <c r="F21" s="15" t="str">
        <f>IF(B21="","-",IF(ISNA(VLOOKUP($B21,'API List'!$B$4:$S$299,9,0))=TRUE,"",VLOOKUP($B21,'API List'!$B$4:$S$299,9,0)))</f>
        <v xml:space="preserve">POST </v>
      </c>
      <c r="G21" s="15" t="str">
        <f>IF(B21="","-",IF(ISNA(VLOOKUP($B21,'API List'!$B$4:$S$299,14,0))=TRUE,"",VLOOKUP($B21,'API List'!$B$4:$S$299,14,0)))</f>
        <v xml:space="preserve">{_x000D_
    "changeInfo": false, _x000D_
    "password": "Abcd@1234", _x000D_
    "rawPassword": "Abcd@1234", _x000D_
    "typeVerify": "mail", _x000D_
    "username": "work.l0gs3c@gmail.com"_x000D_
} </v>
      </c>
      <c r="H21" s="15" t="str">
        <f>IF(B21="","-",IF(ISNA(VLOOKUP($B21,'API List'!$B$4:$S$299,15,0))=TRUE,"",VLOOKUP($B21,'API List'!$B$4:$S$299,15,0)))</f>
        <v xml:space="preserve">true </v>
      </c>
      <c r="I21" s="21" t="s">
        <v>108</v>
      </c>
      <c r="J21" s="6" t="s">
        <v>1134</v>
      </c>
      <c r="K21" s="6" t="s">
        <v>1153</v>
      </c>
      <c r="L21" s="6" t="s">
        <v>1154</v>
      </c>
      <c r="M21" s="6" t="s">
        <v>12</v>
      </c>
      <c r="N21" s="6"/>
      <c r="O21" s="6"/>
      <c r="P21" s="179" t="s">
        <v>1155</v>
      </c>
      <c r="Q21" s="6" t="s">
        <v>1156</v>
      </c>
      <c r="R21" s="97" t="str">
        <f t="shared" si="0"/>
        <v>View</v>
      </c>
      <c r="S21" s="10"/>
    </row>
    <row r="22" spans="1:19" ht="382.8" x14ac:dyDescent="0.25">
      <c r="A22" s="66"/>
      <c r="B22" s="6" t="s">
        <v>1139</v>
      </c>
      <c r="C22" s="15" t="str">
        <f>IF(B22="","-",IF(ISNA(VLOOKUP($B22,'API List'!$B$4:$S$299,2,0))=TRUE,"",VLOOKUP($B22,'API List'!$B$4:$S$299,2,0)))</f>
        <v>#5</v>
      </c>
      <c r="D22" s="15" t="str">
        <f>IF(B22="","-",IF(ISNA(VLOOKUP($B22,'API List'!$B$4:$S$298,6,0))=TRUE,"",VLOOKUP($B22,'API List'!$B$4:$S$298,6,0)))</f>
        <v>Done</v>
      </c>
      <c r="E22" s="15" t="str">
        <f>IF(B22="","-",IF(ISNA(VLOOKUP($B22,'API List'!$B$4:$S$299,3,0))=TRUE,"",VLOOKUP($B22,'API List'!$B$4:$S$299,3,0)))</f>
        <v>Đăng ký tài khoản bằng sđt</v>
      </c>
      <c r="F22" s="15" t="str">
        <f>IF(B22="","-",IF(ISNA(VLOOKUP($B22,'API List'!$B$4:$S$299,9,0))=TRUE,"",VLOOKUP($B22,'API List'!$B$4:$S$299,9,0)))</f>
        <v xml:space="preserve">POST </v>
      </c>
      <c r="G22" s="15" t="str">
        <f>IF(B22="","-",IF(ISNA(VLOOKUP($B22,'API List'!$B$4:$S$299,14,0))=TRUE,"",VLOOKUP($B22,'API List'!$B$4:$S$299,14,0)))</f>
        <v xml:space="preserve">{_x000D_
    "password": "Abcd@1234", _x000D_
    "token": "111111", _x000D_
    "typeVerify": "phone", _x000D_
    "username": "0123456788"_x000D_
} </v>
      </c>
      <c r="H22" s="15" t="str">
        <f>IF(B22="","-",IF(ISNA(VLOOKUP($B22,'API List'!$B$4:$S$299,15,0))=TRUE,"",VLOOKUP($B22,'API List'!$B$4:$S$299,15,0)))</f>
        <v xml:space="preserve">true </v>
      </c>
      <c r="I22" s="21" t="s">
        <v>108</v>
      </c>
      <c r="J22" s="6" t="s">
        <v>1134</v>
      </c>
      <c r="K22" s="6" t="s">
        <v>1143</v>
      </c>
      <c r="L22" s="132" t="s">
        <v>1157</v>
      </c>
      <c r="M22" s="6" t="s">
        <v>17</v>
      </c>
      <c r="N22" s="6"/>
      <c r="O22" s="6"/>
      <c r="P22" s="6"/>
      <c r="Q22" s="6"/>
      <c r="R22" s="97" t="str">
        <f t="shared" si="0"/>
        <v>View</v>
      </c>
      <c r="S22" s="10"/>
    </row>
    <row r="23" spans="1:19" ht="39.6" x14ac:dyDescent="0.25">
      <c r="A23" s="66"/>
      <c r="B23" s="6" t="s">
        <v>1139</v>
      </c>
      <c r="C23" s="15" t="str">
        <f>IF(B23="","-",IF(ISNA(VLOOKUP($B23,'API List'!$B$4:$S$299,2,0))=TRUE,"",VLOOKUP($B23,'API List'!$B$4:$S$299,2,0)))</f>
        <v>#5</v>
      </c>
      <c r="D23" s="15" t="str">
        <f>IF(B23="","-",IF(ISNA(VLOOKUP($B23,'API List'!$B$4:$S$298,6,0))=TRUE,"",VLOOKUP($B23,'API List'!$B$4:$S$298,6,0)))</f>
        <v>Done</v>
      </c>
      <c r="E23" s="15" t="str">
        <f>IF(B23="","-",IF(ISNA(VLOOKUP($B23,'API List'!$B$4:$S$299,3,0))=TRUE,"",VLOOKUP($B23,'API List'!$B$4:$S$299,3,0)))</f>
        <v>Đăng ký tài khoản bằng sđt</v>
      </c>
      <c r="F23" s="15" t="str">
        <f>IF(B23="","-",IF(ISNA(VLOOKUP($B23,'API List'!$B$4:$S$299,9,0))=TRUE,"",VLOOKUP($B23,'API List'!$B$4:$S$299,9,0)))</f>
        <v xml:space="preserve">POST </v>
      </c>
      <c r="G23" s="15" t="str">
        <f>IF(B23="","-",IF(ISNA(VLOOKUP($B23,'API List'!$B$4:$S$299,14,0))=TRUE,"",VLOOKUP($B23,'API List'!$B$4:$S$299,14,0)))</f>
        <v xml:space="preserve">{_x000D_
    "password": "Abcd@1234", _x000D_
    "token": "111111", _x000D_
    "typeVerify": "phone", _x000D_
    "username": "0123456788"_x000D_
} </v>
      </c>
      <c r="H23" s="15" t="str">
        <f>IF(B23="","-",IF(ISNA(VLOOKUP($B23,'API List'!$B$4:$S$299,15,0))=TRUE,"",VLOOKUP($B23,'API List'!$B$4:$S$299,15,0)))</f>
        <v xml:space="preserve">true </v>
      </c>
      <c r="I23" s="21" t="s">
        <v>108</v>
      </c>
      <c r="J23" s="6" t="s">
        <v>1134</v>
      </c>
      <c r="K23" s="6" t="s">
        <v>1145</v>
      </c>
      <c r="L23" s="6" t="s">
        <v>1158</v>
      </c>
      <c r="M23" s="6" t="s">
        <v>12</v>
      </c>
      <c r="N23" s="6"/>
      <c r="O23" s="6"/>
      <c r="P23" s="179" t="s">
        <v>1147</v>
      </c>
      <c r="Q23" s="6"/>
      <c r="R23" s="97" t="str">
        <f t="shared" si="0"/>
        <v>View</v>
      </c>
      <c r="S23" s="10"/>
    </row>
    <row r="24" spans="1:19" ht="52.8" x14ac:dyDescent="0.25">
      <c r="A24" s="66"/>
      <c r="B24" s="6" t="s">
        <v>1139</v>
      </c>
      <c r="C24" s="15" t="str">
        <f>IF(B24="","-",IF(ISNA(VLOOKUP($B24,'API List'!$B$4:$S$299,2,0))=TRUE,"",VLOOKUP($B24,'API List'!$B$4:$S$299,2,0)))</f>
        <v>#5</v>
      </c>
      <c r="D24" s="15" t="str">
        <f>IF(B24="","-",IF(ISNA(VLOOKUP($B24,'API List'!$B$4:$S$298,6,0))=TRUE,"",VLOOKUP($B24,'API List'!$B$4:$S$298,6,0)))</f>
        <v>Done</v>
      </c>
      <c r="E24" s="15" t="str">
        <f>IF(B24="","-",IF(ISNA(VLOOKUP($B24,'API List'!$B$4:$S$299,3,0))=TRUE,"",VLOOKUP($B24,'API List'!$B$4:$S$299,3,0)))</f>
        <v>Đăng ký tài khoản bằng sđt</v>
      </c>
      <c r="F24" s="15" t="str">
        <f>IF(B24="","-",IF(ISNA(VLOOKUP($B24,'API List'!$B$4:$S$299,9,0))=TRUE,"",VLOOKUP($B24,'API List'!$B$4:$S$299,9,0)))</f>
        <v xml:space="preserve">POST </v>
      </c>
      <c r="G24" s="15" t="str">
        <f>IF(B24="","-",IF(ISNA(VLOOKUP($B24,'API List'!$B$4:$S$299,14,0))=TRUE,"",VLOOKUP($B24,'API List'!$B$4:$S$299,14,0)))</f>
        <v xml:space="preserve">{_x000D_
    "password": "Abcd@1234", _x000D_
    "token": "111111", _x000D_
    "typeVerify": "phone", _x000D_
    "username": "0123456788"_x000D_
} </v>
      </c>
      <c r="H24" s="15" t="str">
        <f>IF(B24="","-",IF(ISNA(VLOOKUP($B24,'API List'!$B$4:$S$299,15,0))=TRUE,"",VLOOKUP($B24,'API List'!$B$4:$S$299,15,0)))</f>
        <v xml:space="preserve">true </v>
      </c>
      <c r="I24" s="21" t="s">
        <v>108</v>
      </c>
      <c r="J24" s="6" t="s">
        <v>1134</v>
      </c>
      <c r="K24" s="6" t="s">
        <v>1137</v>
      </c>
      <c r="L24" s="132" t="s">
        <v>1149</v>
      </c>
      <c r="M24" s="6" t="s">
        <v>17</v>
      </c>
      <c r="N24" s="6"/>
      <c r="O24" s="6"/>
      <c r="P24" s="6"/>
      <c r="Q24" s="6"/>
      <c r="R24" s="97" t="str">
        <f t="shared" si="0"/>
        <v>View</v>
      </c>
      <c r="S24" s="10"/>
    </row>
    <row r="25" spans="1:19" ht="92.4" x14ac:dyDescent="0.25">
      <c r="A25" s="66"/>
      <c r="B25" s="6" t="s">
        <v>1139</v>
      </c>
      <c r="C25" s="15" t="str">
        <f>IF(B25="","-",IF(ISNA(VLOOKUP($B25,'API List'!$B$4:$S$299,2,0))=TRUE,"",VLOOKUP($B25,'API List'!$B$4:$S$299,2,0)))</f>
        <v>#5</v>
      </c>
      <c r="D25" s="15" t="str">
        <f>IF(B25="","-",IF(ISNA(VLOOKUP($B25,'API List'!$B$4:$S$298,6,0))=TRUE,"",VLOOKUP($B25,'API List'!$B$4:$S$298,6,0)))</f>
        <v>Done</v>
      </c>
      <c r="E25" s="15" t="str">
        <f>IF(B25="","-",IF(ISNA(VLOOKUP($B25,'API List'!$B$4:$S$299,3,0))=TRUE,"",VLOOKUP($B25,'API List'!$B$4:$S$299,3,0)))</f>
        <v>Đăng ký tài khoản bằng sđt</v>
      </c>
      <c r="F25" s="15" t="str">
        <f>IF(B25="","-",IF(ISNA(VLOOKUP($B25,'API List'!$B$4:$S$299,9,0))=TRUE,"",VLOOKUP($B25,'API List'!$B$4:$S$299,9,0)))</f>
        <v xml:space="preserve">POST </v>
      </c>
      <c r="G25" s="15" t="str">
        <f>IF(B25="","-",IF(ISNA(VLOOKUP($B25,'API List'!$B$4:$S$299,14,0))=TRUE,"",VLOOKUP($B25,'API List'!$B$4:$S$299,14,0)))</f>
        <v xml:space="preserve">{_x000D_
    "password": "Abcd@1234", _x000D_
    "token": "111111", _x000D_
    "typeVerify": "phone", _x000D_
    "username": "0123456788"_x000D_
} </v>
      </c>
      <c r="H25" s="15" t="str">
        <f>IF(B25="","-",IF(ISNA(VLOOKUP($B25,'API List'!$B$4:$S$299,15,0))=TRUE,"",VLOOKUP($B25,'API List'!$B$4:$S$299,15,0)))</f>
        <v xml:space="preserve">true </v>
      </c>
      <c r="I25" s="21" t="s">
        <v>108</v>
      </c>
      <c r="J25" s="6" t="s">
        <v>1134</v>
      </c>
      <c r="K25" s="6" t="s">
        <v>1135</v>
      </c>
      <c r="L25" s="132" t="s">
        <v>1150</v>
      </c>
      <c r="M25" s="6" t="s">
        <v>17</v>
      </c>
      <c r="N25" s="6"/>
      <c r="O25" s="6"/>
      <c r="P25" s="6"/>
      <c r="Q25" s="6"/>
      <c r="R25" s="97" t="str">
        <f t="shared" si="0"/>
        <v>View</v>
      </c>
      <c r="S25" s="10"/>
    </row>
    <row r="26" spans="1:19" ht="52.8" x14ac:dyDescent="0.25">
      <c r="A26" s="66"/>
      <c r="B26" s="6" t="s">
        <v>1133</v>
      </c>
      <c r="C26" s="15" t="str">
        <f>IF(B26="","-",IF(ISNA(VLOOKUP($B26,'API List'!$B$4:$S$299,2,0))=TRUE,"",VLOOKUP($B26,'API List'!$B$4:$S$299,2,0)))</f>
        <v>#3</v>
      </c>
      <c r="D26" s="15">
        <f>IF(B26="","-",IF(ISNA(VLOOKUP($B26,'API List'!$B$4:$S$298,6,0))=TRUE,"",VLOOKUP($B26,'API List'!$B$4:$S$298,6,0)))</f>
        <v>0</v>
      </c>
      <c r="E26" s="15" t="str">
        <f>IF(B26="","-",IF(ISNA(VLOOKUP($B26,'API List'!$B$4:$S$299,3,0))=TRUE,"",VLOOKUP($B26,'API List'!$B$4:$S$299,3,0)))</f>
        <v>Đăng ký tài khoản bằng sđt</v>
      </c>
      <c r="F26" s="15" t="str">
        <f>IF(B26="","-",IF(ISNA(VLOOKUP($B26,'API List'!$B$4:$S$299,9,0))=TRUE,"",VLOOKUP($B26,'API List'!$B$4:$S$299,9,0)))</f>
        <v xml:space="preserve">POST </v>
      </c>
      <c r="G26" s="15" t="str">
        <f>IF(B26="","-",IF(ISNA(VLOOKUP($B26,'API List'!$B$4:$S$299,14,0))=TRUE,"",VLOOKUP($B26,'API List'!$B$4:$S$299,14,0)))</f>
        <v xml:space="preserve">{_x000D_
    "changeInfo": false, _x000D_
    "password": "Abcd@1234", _x000D_
    "rawPassword": "Abcd@1234", _x000D_
    "typeVerify": "phone", _x000D_
    "username": "0123456788"_x000D_
} </v>
      </c>
      <c r="H26" s="15" t="str">
        <f>IF(B26="","-",IF(ISNA(VLOOKUP($B26,'API List'!$B$4:$S$299,15,0))=TRUE,"",VLOOKUP($B26,'API List'!$B$4:$S$299,15,0)))</f>
        <v xml:space="preserve">true </v>
      </c>
      <c r="I26" s="21" t="s">
        <v>108</v>
      </c>
      <c r="J26" s="6" t="s">
        <v>1134</v>
      </c>
      <c r="K26" s="6" t="s">
        <v>1159</v>
      </c>
      <c r="L26" s="132" t="s">
        <v>1160</v>
      </c>
      <c r="M26" s="6" t="s">
        <v>17</v>
      </c>
      <c r="N26" s="6"/>
      <c r="O26" s="6"/>
      <c r="P26" s="6"/>
      <c r="Q26" s="6"/>
      <c r="R26" s="97" t="str">
        <f t="shared" si="0"/>
        <v>View</v>
      </c>
      <c r="S26" s="10"/>
    </row>
    <row r="27" spans="1:19" ht="52.8" x14ac:dyDescent="0.25">
      <c r="A27" s="66"/>
      <c r="B27" s="6" t="s">
        <v>1139</v>
      </c>
      <c r="C27" s="15" t="str">
        <f>IF(B27="","-",IF(ISNA(VLOOKUP($B27,'API List'!$B$4:$S$299,2,0))=TRUE,"",VLOOKUP($B27,'API List'!$B$4:$S$299,2,0)))</f>
        <v>#5</v>
      </c>
      <c r="D27" s="15" t="str">
        <f>IF(B27="","-",IF(ISNA(VLOOKUP($B27,'API List'!$B$4:$S$298,6,0))=TRUE,"",VLOOKUP($B27,'API List'!$B$4:$S$298,6,0)))</f>
        <v>Done</v>
      </c>
      <c r="E27" s="15" t="str">
        <f>IF(B27="","-",IF(ISNA(VLOOKUP($B27,'API List'!$B$4:$S$299,3,0))=TRUE,"",VLOOKUP($B27,'API List'!$B$4:$S$299,3,0)))</f>
        <v>Đăng ký tài khoản bằng sđt</v>
      </c>
      <c r="F27" s="15" t="str">
        <f>IF(B27="","-",IF(ISNA(VLOOKUP($B27,'API List'!$B$4:$S$299,9,0))=TRUE,"",VLOOKUP($B27,'API List'!$B$4:$S$299,9,0)))</f>
        <v xml:space="preserve">POST </v>
      </c>
      <c r="G27" s="15" t="str">
        <f>IF(B27="","-",IF(ISNA(VLOOKUP($B27,'API List'!$B$4:$S$299,14,0))=TRUE,"",VLOOKUP($B27,'API List'!$B$4:$S$299,14,0)))</f>
        <v xml:space="preserve">{_x000D_
    "password": "Abcd@1234", _x000D_
    "token": "111111", _x000D_
    "typeVerify": "phone", _x000D_
    "username": "0123456788"_x000D_
} </v>
      </c>
      <c r="H27" s="15" t="str">
        <f>IF(B27="","-",IF(ISNA(VLOOKUP($B27,'API List'!$B$4:$S$299,15,0))=TRUE,"",VLOOKUP($B27,'API List'!$B$4:$S$299,15,0)))</f>
        <v xml:space="preserve">true </v>
      </c>
      <c r="I27" s="21" t="s">
        <v>108</v>
      </c>
      <c r="J27" s="6" t="s">
        <v>1134</v>
      </c>
      <c r="K27" s="6" t="s">
        <v>1159</v>
      </c>
      <c r="L27" s="132" t="s">
        <v>1160</v>
      </c>
      <c r="M27" s="6" t="s">
        <v>17</v>
      </c>
      <c r="N27" s="6"/>
      <c r="O27" s="6"/>
      <c r="P27" s="6"/>
      <c r="Q27" s="6"/>
      <c r="R27" s="97" t="str">
        <f t="shared" si="0"/>
        <v>View</v>
      </c>
      <c r="S27" s="10"/>
    </row>
    <row r="28" spans="1:19" ht="52.8" x14ac:dyDescent="0.25">
      <c r="A28" s="66"/>
      <c r="B28" s="6" t="s">
        <v>1151</v>
      </c>
      <c r="C28" s="15" t="str">
        <f>IF(B28="","-",IF(ISNA(VLOOKUP($B28,'API List'!$B$4:$S$299,2,0))=TRUE,"",VLOOKUP($B28,'API List'!$B$4:$S$299,2,0)))</f>
        <v>#6</v>
      </c>
      <c r="D28" s="15" t="str">
        <f>IF(B28="","-",IF(ISNA(VLOOKUP($B28,'API List'!$B$4:$S$298,6,0))=TRUE,"",VLOOKUP($B28,'API List'!$B$4:$S$298,6,0)))</f>
        <v>Done</v>
      </c>
      <c r="E28" s="15" t="str">
        <f>IF(B28="","-",IF(ISNA(VLOOKUP($B28,'API List'!$B$4:$S$299,3,0))=TRUE,"",VLOOKUP($B28,'API List'!$B$4:$S$299,3,0)))</f>
        <v>Đăng ký tài khoản bằng email</v>
      </c>
      <c r="F28" s="15" t="str">
        <f>IF(B28="","-",IF(ISNA(VLOOKUP($B28,'API List'!$B$4:$S$299,9,0))=TRUE,"",VLOOKUP($B28,'API List'!$B$4:$S$299,9,0)))</f>
        <v xml:space="preserve">POST </v>
      </c>
      <c r="G28" s="15" t="str">
        <f>IF(B28="","-",IF(ISNA(VLOOKUP($B28,'API List'!$B$4:$S$299,14,0))=TRUE,"",VLOOKUP($B28,'API List'!$B$4:$S$299,14,0)))</f>
        <v xml:space="preserve">{_x000D_
    "changeInfo": false, _x000D_
    "password": "Abcd@1234", _x000D_
    "rawPassword": "Abcd@1234", _x000D_
    "typeVerify": "mail", _x000D_
    "username": "work.l0gs3c@gmail.com"_x000D_
} </v>
      </c>
      <c r="H28" s="15" t="str">
        <f>IF(B28="","-",IF(ISNA(VLOOKUP($B28,'API List'!$B$4:$S$299,15,0))=TRUE,"",VLOOKUP($B28,'API List'!$B$4:$S$299,15,0)))</f>
        <v xml:space="preserve">true </v>
      </c>
      <c r="I28" s="21" t="s">
        <v>108</v>
      </c>
      <c r="J28" s="6" t="s">
        <v>1134</v>
      </c>
      <c r="K28" s="6" t="s">
        <v>1159</v>
      </c>
      <c r="L28" s="132" t="s">
        <v>1160</v>
      </c>
      <c r="M28" s="6" t="s">
        <v>17</v>
      </c>
      <c r="N28" s="6"/>
      <c r="O28" s="6"/>
      <c r="P28" s="6"/>
      <c r="Q28" s="6"/>
      <c r="R28" s="97" t="str">
        <f t="shared" si="0"/>
        <v>View</v>
      </c>
      <c r="S28" s="10"/>
    </row>
    <row r="29" spans="1:19" ht="52.8" x14ac:dyDescent="0.25">
      <c r="A29" s="66"/>
      <c r="B29" s="6" t="s">
        <v>1141</v>
      </c>
      <c r="C29" s="15" t="str">
        <f>IF(B29="","-",IF(ISNA(VLOOKUP($B29,'API List'!$B$4:$S$299,2,0))=TRUE,"",VLOOKUP($B29,'API List'!$B$4:$S$299,2,0)))</f>
        <v>#8</v>
      </c>
      <c r="D29" s="15" t="str">
        <f>IF(B29="","-",IF(ISNA(VLOOKUP($B29,'API List'!$B$4:$S$298,6,0))=TRUE,"",VLOOKUP($B29,'API List'!$B$4:$S$298,6,0)))</f>
        <v>Done</v>
      </c>
      <c r="E29" s="15" t="str">
        <f>IF(B29="","-",IF(ISNA(VLOOKUP($B29,'API List'!$B$4:$S$299,3,0))=TRUE,"",VLOOKUP($B29,'API List'!$B$4:$S$299,3,0)))</f>
        <v>Đăng ký tài khoản bằng email</v>
      </c>
      <c r="F29" s="15" t="str">
        <f>IF(B29="","-",IF(ISNA(VLOOKUP($B29,'API List'!$B$4:$S$299,9,0))=TRUE,"",VLOOKUP($B29,'API List'!$B$4:$S$299,9,0)))</f>
        <v xml:space="preserve">POST </v>
      </c>
      <c r="G29" s="15" t="str">
        <f>IF(B29="","-",IF(ISNA(VLOOKUP($B29,'API List'!$B$4:$S$299,14,0))=TRUE,"",VLOOKUP($B29,'API List'!$B$4:$S$299,14,0)))</f>
        <v xml:space="preserve">{_x000D_
    "password": "Abcd@1234", _x000D_
    "token": "114751", _x000D_
    "typeVerify": "mail", _x000D_
    "username": "work.l0gs3c@gmail.com"_x000D_
} </v>
      </c>
      <c r="H29" s="15" t="str">
        <f>IF(B29="","-",IF(ISNA(VLOOKUP($B29,'API List'!$B$4:$S$299,15,0))=TRUE,"",VLOOKUP($B29,'API List'!$B$4:$S$299,15,0)))</f>
        <v xml:space="preserve">true </v>
      </c>
      <c r="I29" s="21" t="s">
        <v>108</v>
      </c>
      <c r="J29" s="6" t="s">
        <v>1134</v>
      </c>
      <c r="K29" s="6" t="s">
        <v>1159</v>
      </c>
      <c r="L29" s="132" t="s">
        <v>1160</v>
      </c>
      <c r="M29" s="6" t="s">
        <v>17</v>
      </c>
      <c r="N29" s="6"/>
      <c r="O29" s="6"/>
      <c r="P29" s="6"/>
      <c r="Q29" s="6"/>
      <c r="R29" s="97" t="str">
        <f t="shared" si="0"/>
        <v>View</v>
      </c>
      <c r="S29" s="10"/>
    </row>
    <row r="30" spans="1:19" ht="39.6" x14ac:dyDescent="0.25">
      <c r="A30" s="66"/>
      <c r="B30" s="6" t="s">
        <v>1133</v>
      </c>
      <c r="C30" s="15" t="str">
        <f>IF(B30="","-",IF(ISNA(VLOOKUP($B30,'API List'!$B$4:$S$299,2,0))=TRUE,"",VLOOKUP($B30,'API List'!$B$4:$S$299,2,0)))</f>
        <v>#3</v>
      </c>
      <c r="D30" s="15">
        <f>IF(B30="","-",IF(ISNA(VLOOKUP($B30,'API List'!$B$4:$S$298,6,0))=TRUE,"",VLOOKUP($B30,'API List'!$B$4:$S$298,6,0)))</f>
        <v>0</v>
      </c>
      <c r="E30" s="15" t="str">
        <f>IF(B30="","-",IF(ISNA(VLOOKUP($B30,'API List'!$B$4:$S$299,3,0))=TRUE,"",VLOOKUP($B30,'API List'!$B$4:$S$299,3,0)))</f>
        <v>Đăng ký tài khoản bằng sđt</v>
      </c>
      <c r="F30" s="15" t="str">
        <f>IF(B30="","-",IF(ISNA(VLOOKUP($B30,'API List'!$B$4:$S$299,9,0))=TRUE,"",VLOOKUP($B30,'API List'!$B$4:$S$299,9,0)))</f>
        <v xml:space="preserve">POST </v>
      </c>
      <c r="G30" s="15" t="str">
        <f>IF(B30="","-",IF(ISNA(VLOOKUP($B30,'API List'!$B$4:$S$299,14,0))=TRUE,"",VLOOKUP($B30,'API List'!$B$4:$S$299,14,0)))</f>
        <v xml:space="preserve">{_x000D_
    "changeInfo": false, _x000D_
    "password": "Abcd@1234", _x000D_
    "rawPassword": "Abcd@1234", _x000D_
    "typeVerify": "phone", _x000D_
    "username": "0123456788"_x000D_
} </v>
      </c>
      <c r="H30" s="15" t="str">
        <f>IF(B30="","-",IF(ISNA(VLOOKUP($B30,'API List'!$B$4:$S$299,15,0))=TRUE,"",VLOOKUP($B30,'API List'!$B$4:$S$299,15,0)))</f>
        <v xml:space="preserve">true </v>
      </c>
      <c r="I30" s="21" t="s">
        <v>108</v>
      </c>
      <c r="J30" s="6" t="s">
        <v>1134</v>
      </c>
      <c r="K30" s="6" t="s">
        <v>1161</v>
      </c>
      <c r="L30" s="132" t="s">
        <v>1162</v>
      </c>
      <c r="M30" s="6" t="s">
        <v>12</v>
      </c>
      <c r="N30" s="6"/>
      <c r="O30" s="6"/>
      <c r="P30" s="179" t="s">
        <v>1163</v>
      </c>
      <c r="Q30" s="6" t="s">
        <v>1164</v>
      </c>
      <c r="R30" s="97" t="str">
        <f>HYPERLINK("#'"&amp;Q30&amp;"'!A1","View")</f>
        <v>View</v>
      </c>
      <c r="S30" s="10"/>
    </row>
    <row r="31" spans="1:19" ht="39.6" x14ac:dyDescent="0.25">
      <c r="A31" s="66"/>
      <c r="B31" s="6" t="s">
        <v>1151</v>
      </c>
      <c r="C31" s="15" t="str">
        <f>IF(B31="","-",IF(ISNA(VLOOKUP($B31,'API List'!$B$4:$S$299,2,0))=TRUE,"",VLOOKUP($B31,'API List'!$B$4:$S$299,2,0)))</f>
        <v>#6</v>
      </c>
      <c r="D31" s="15" t="str">
        <f>IF(B31="","-",IF(ISNA(VLOOKUP($B31,'API List'!$B$4:$S$298,6,0))=TRUE,"",VLOOKUP($B31,'API List'!$B$4:$S$298,6,0)))</f>
        <v>Done</v>
      </c>
      <c r="E31" s="15" t="str">
        <f>IF(B31="","-",IF(ISNA(VLOOKUP($B31,'API List'!$B$4:$S$299,3,0))=TRUE,"",VLOOKUP($B31,'API List'!$B$4:$S$299,3,0)))</f>
        <v>Đăng ký tài khoản bằng email</v>
      </c>
      <c r="F31" s="15" t="str">
        <f>IF(B31="","-",IF(ISNA(VLOOKUP($B31,'API List'!$B$4:$S$299,9,0))=TRUE,"",VLOOKUP($B31,'API List'!$B$4:$S$299,9,0)))</f>
        <v xml:space="preserve">POST </v>
      </c>
      <c r="G31" s="15" t="str">
        <f>IF(B31="","-",IF(ISNA(VLOOKUP($B31,'API List'!$B$4:$S$299,14,0))=TRUE,"",VLOOKUP($B31,'API List'!$B$4:$S$299,14,0)))</f>
        <v xml:space="preserve">{_x000D_
    "changeInfo": false, _x000D_
    "password": "Abcd@1234", _x000D_
    "rawPassword": "Abcd@1234", _x000D_
    "typeVerify": "mail", _x000D_
    "username": "work.l0gs3c@gmail.com"_x000D_
} </v>
      </c>
      <c r="H31" s="15" t="str">
        <f>IF(B31="","-",IF(ISNA(VLOOKUP($B31,'API List'!$B$4:$S$299,15,0))=TRUE,"",VLOOKUP($B31,'API List'!$B$4:$S$299,15,0)))</f>
        <v xml:space="preserve">true </v>
      </c>
      <c r="I31" s="21" t="s">
        <v>108</v>
      </c>
      <c r="J31" s="6" t="s">
        <v>1134</v>
      </c>
      <c r="K31" s="6" t="s">
        <v>1161</v>
      </c>
      <c r="L31" s="132" t="s">
        <v>1165</v>
      </c>
      <c r="M31" s="6" t="s">
        <v>12</v>
      </c>
      <c r="N31" s="6"/>
      <c r="O31" s="6"/>
      <c r="P31" s="179" t="s">
        <v>1163</v>
      </c>
      <c r="Q31" s="6" t="s">
        <v>1164</v>
      </c>
      <c r="R31" s="97" t="str">
        <f>HYPERLINK("#'"&amp;Q31&amp;"'!A1","View")</f>
        <v>View</v>
      </c>
      <c r="S31" s="10"/>
    </row>
    <row r="32" spans="1:19" x14ac:dyDescent="0.25">
      <c r="A32" s="66"/>
      <c r="B32" s="6"/>
      <c r="C32" s="15" t="str">
        <f>IF(B32="","-",IF(ISNA(VLOOKUP($B32,'API List'!$B$4:$S$299,2,0))=TRUE,"",VLOOKUP($B32,'API List'!$B$4:$S$299,2,0)))</f>
        <v>-</v>
      </c>
      <c r="D32" s="15" t="str">
        <f>IF(B32="","-",IF(ISNA(VLOOKUP($B32,'API List'!$B$4:$S$298,6,0))=TRUE,"",VLOOKUP($B32,'API List'!$B$4:$S$298,6,0)))</f>
        <v>-</v>
      </c>
      <c r="E32" s="15" t="str">
        <f>IF(B32="","-",IF(ISNA(VLOOKUP($B32,'API List'!$B$4:$S$299,3,0))=TRUE,"",VLOOKUP($B32,'API List'!$B$4:$S$299,3,0)))</f>
        <v>-</v>
      </c>
      <c r="F32" s="15" t="str">
        <f>IF(B32="","-",IF(ISNA(VLOOKUP($B32,'API List'!$B$4:$S$299,9,0))=TRUE,"",VLOOKUP($B32,'API List'!$B$4:$S$299,9,0)))</f>
        <v>-</v>
      </c>
      <c r="G32" s="15" t="str">
        <f>IF(B32="","-",IF(ISNA(VLOOKUP($B32,'API List'!$B$4:$S$299,14,0))=TRUE,"",VLOOKUP($B32,'API List'!$B$4:$S$299,14,0)))</f>
        <v>-</v>
      </c>
      <c r="H32" s="15" t="str">
        <f>IF(B32="","-",IF(ISNA(VLOOKUP($B32,'API List'!$B$4:$S$299,15,0))=TRUE,"",VLOOKUP($B32,'API List'!$B$4:$S$299,15,0)))</f>
        <v>-</v>
      </c>
      <c r="I32" s="21" t="s">
        <v>108</v>
      </c>
      <c r="J32" s="6"/>
      <c r="K32" s="6"/>
      <c r="L32" s="6"/>
      <c r="M32" s="6"/>
      <c r="N32" s="6"/>
      <c r="O32" s="6"/>
      <c r="P32" s="6"/>
      <c r="Q32" s="6"/>
      <c r="R32" s="97" t="str">
        <f>HYPERLINK("#'"&amp;Q32&amp;"'!A1","View")</f>
        <v>View</v>
      </c>
      <c r="S32" s="10"/>
    </row>
    <row r="33" spans="1:19" x14ac:dyDescent="0.25">
      <c r="A33" s="66"/>
      <c r="B33" s="6"/>
      <c r="C33" s="15" t="str">
        <f>IF(B33="","-",IF(ISNA(VLOOKUP($B33,'API List'!$B$4:$S$299,2,0))=TRUE,"",VLOOKUP($B33,'API List'!$B$4:$S$299,2,0)))</f>
        <v>-</v>
      </c>
      <c r="D33" s="15" t="str">
        <f>IF(B33="","-",IF(ISNA(VLOOKUP($B33,'API List'!$B$4:$S$298,6,0))=TRUE,"",VLOOKUP($B33,'API List'!$B$4:$S$298,6,0)))</f>
        <v>-</v>
      </c>
      <c r="E33" s="15" t="str">
        <f>IF(B33="","-",IF(ISNA(VLOOKUP($B33,'API List'!$B$4:$S$299,3,0))=TRUE,"",VLOOKUP($B33,'API List'!$B$4:$S$299,3,0)))</f>
        <v>-</v>
      </c>
      <c r="F33" s="15" t="str">
        <f>IF(B33="","-",IF(ISNA(VLOOKUP($B33,'API List'!$B$4:$S$299,9,0))=TRUE,"",VLOOKUP($B33,'API List'!$B$4:$S$299,9,0)))</f>
        <v>-</v>
      </c>
      <c r="G33" s="15" t="str">
        <f>IF(B33="","-",IF(ISNA(VLOOKUP($B33,'API List'!$B$4:$S$299,14,0))=TRUE,"",VLOOKUP($B33,'API List'!$B$4:$S$299,14,0)))</f>
        <v>-</v>
      </c>
      <c r="H33" s="15" t="str">
        <f>IF(B33="","-",IF(ISNA(VLOOKUP($B33,'API List'!$B$4:$S$299,15,0))=TRUE,"",VLOOKUP($B33,'API List'!$B$4:$S$299,15,0)))</f>
        <v>-</v>
      </c>
      <c r="I33" s="21" t="s">
        <v>108</v>
      </c>
      <c r="J33" s="6"/>
      <c r="K33" s="6"/>
      <c r="L33" s="6"/>
      <c r="M33" s="6"/>
      <c r="N33" s="6"/>
      <c r="O33" s="6"/>
      <c r="P33" s="6"/>
      <c r="Q33" s="6"/>
      <c r="R33" s="97" t="str">
        <f>HYPERLINK("#'"&amp;Q33&amp;"'!A1","View")</f>
        <v>View</v>
      </c>
      <c r="S33" s="10"/>
    </row>
    <row r="34" spans="1:19" x14ac:dyDescent="0.25">
      <c r="A34" s="66"/>
      <c r="B34" s="6"/>
      <c r="C34" s="15" t="str">
        <f>IF(B34="","-",IF(ISNA(VLOOKUP($B34,'API List'!$B$4:$S$299,2,0))=TRUE,"",VLOOKUP($B34,'API List'!$B$4:$S$299,2,0)))</f>
        <v>-</v>
      </c>
      <c r="D34" s="15" t="str">
        <f>IF(B34="","-",IF(ISNA(VLOOKUP($B34,'API List'!$B$4:$S$298,6,0))=TRUE,"",VLOOKUP($B34,'API List'!$B$4:$S$298,6,0)))</f>
        <v>-</v>
      </c>
      <c r="E34" s="15" t="str">
        <f>IF(B34="","-",IF(ISNA(VLOOKUP($B34,'API List'!$B$4:$S$299,3,0))=TRUE,"",VLOOKUP($B34,'API List'!$B$4:$S$299,3,0)))</f>
        <v>-</v>
      </c>
      <c r="F34" s="15" t="str">
        <f>IF(B34="","-",IF(ISNA(VLOOKUP($B34,'API List'!$B$4:$S$299,9,0))=TRUE,"",VLOOKUP($B34,'API List'!$B$4:$S$299,9,0)))</f>
        <v>-</v>
      </c>
      <c r="G34" s="15" t="str">
        <f>IF(B34="","-",IF(ISNA(VLOOKUP($B34,'API List'!$B$4:$S$299,14,0))=TRUE,"",VLOOKUP($B34,'API List'!$B$4:$S$299,14,0)))</f>
        <v>-</v>
      </c>
      <c r="H34" s="15" t="str">
        <f>IF(B34="","-",IF(ISNA(VLOOKUP($B34,'API List'!$B$4:$S$299,15,0))=TRUE,"",VLOOKUP($B34,'API List'!$B$4:$S$299,15,0)))</f>
        <v>-</v>
      </c>
      <c r="I34" s="21" t="s">
        <v>108</v>
      </c>
      <c r="J34" s="6"/>
      <c r="K34" s="6"/>
      <c r="L34" s="6"/>
      <c r="M34" s="6"/>
      <c r="N34" s="6"/>
      <c r="O34" s="6"/>
      <c r="P34" s="6"/>
      <c r="Q34" s="6"/>
      <c r="R34" s="97" t="str">
        <f>HYPERLINK("#'"&amp;Q34&amp;"'!A1","View")</f>
        <v>View</v>
      </c>
      <c r="S34" s="10"/>
    </row>
    <row r="35" spans="1:19" x14ac:dyDescent="0.25">
      <c r="A35" s="66"/>
      <c r="B35" s="6"/>
      <c r="C35" s="15" t="str">
        <f>IF(B35="","-",IF(ISNA(VLOOKUP($B35,'API List'!$B$4:$S$299,2,0))=TRUE,"",VLOOKUP($B35,'API List'!$B$4:$S$299,2,0)))</f>
        <v>-</v>
      </c>
      <c r="D35" s="15" t="str">
        <f>IF(B35="","-",IF(ISNA(VLOOKUP($B35,'API List'!$B$4:$S$298,6,0))=TRUE,"",VLOOKUP($B35,'API List'!$B$4:$S$298,6,0)))</f>
        <v>-</v>
      </c>
      <c r="E35" s="15" t="str">
        <f>IF(B35="","-",IF(ISNA(VLOOKUP($B35,'API List'!$B$4:$S$299,3,0))=TRUE,"",VLOOKUP($B35,'API List'!$B$4:$S$299,3,0)))</f>
        <v>-</v>
      </c>
      <c r="F35" s="15" t="str">
        <f>IF(B35="","-",IF(ISNA(VLOOKUP($B35,'API List'!$B$4:$S$299,9,0))=TRUE,"",VLOOKUP($B35,'API List'!$B$4:$S$299,9,0)))</f>
        <v>-</v>
      </c>
      <c r="G35" s="15" t="str">
        <f>IF(B35="","-",IF(ISNA(VLOOKUP($B35,'API List'!$B$4:$S$299,14,0))=TRUE,"",VLOOKUP($B35,'API List'!$B$4:$S$299,14,0)))</f>
        <v>-</v>
      </c>
      <c r="H35" s="15" t="str">
        <f>IF(B35="","-",IF(ISNA(VLOOKUP($B35,'API List'!$B$4:$S$299,15,0))=TRUE,"",VLOOKUP($B35,'API List'!$B$4:$S$299,15,0)))</f>
        <v>-</v>
      </c>
      <c r="I35" s="21" t="s">
        <v>108</v>
      </c>
      <c r="J35" s="6"/>
      <c r="K35" s="6"/>
      <c r="L35" s="6"/>
      <c r="M35" s="6"/>
      <c r="N35" s="6"/>
      <c r="O35" s="6"/>
      <c r="P35" s="6"/>
      <c r="Q35" s="6"/>
      <c r="R35" s="97" t="str">
        <f t="shared" si="0"/>
        <v>View</v>
      </c>
      <c r="S35" s="10"/>
    </row>
    <row r="36" spans="1:19" s="131" customFormat="1" ht="17.100000000000001" customHeight="1" x14ac:dyDescent="0.25">
      <c r="A36" s="126"/>
      <c r="B36" s="127" t="s">
        <v>1166</v>
      </c>
      <c r="C36" s="128" t="str">
        <f>IF(B36="","-",IF(ISNA(VLOOKUP($B36,'API List'!$B$4:$S$299,2,0))=TRUE,"",VLOOKUP($B36,'API List'!$B$4:$S$299,2,0)))</f>
        <v>#24</v>
      </c>
      <c r="D36" s="128">
        <f>IF(B36="","-",IF(ISNA(VLOOKUP($B36,'API List'!$B$4:$S$298,6,0))=TRUE,"",VLOOKUP($B36,'API List'!$B$4:$S$298,6,0)))</f>
        <v>0</v>
      </c>
      <c r="E36" s="128" t="str">
        <f>IF(B36="","-",IF(ISNA(VLOOKUP($B36,'API List'!$B$4:$S$299,3,0))=TRUE,"",VLOOKUP($B36,'API List'!$B$4:$S$299,3,0)))</f>
        <v>Group: Quên mật khẩu</v>
      </c>
      <c r="F36" s="128">
        <f>IF(B36="","-",IF(ISNA(VLOOKUP($B36,'API List'!$B$4:$S$299,9,0))=TRUE,"",VLOOKUP($B36,'API List'!$B$4:$S$299,9,0)))</f>
        <v>0</v>
      </c>
      <c r="G36" s="128">
        <f>IF(B36="","-",IF(ISNA(VLOOKUP($B36,'API List'!$B$4:$S$299,14,0))=TRUE,"",VLOOKUP($B36,'API List'!$B$4:$S$299,14,0)))</f>
        <v>0</v>
      </c>
      <c r="H36" s="128">
        <f>IF(B36="","-",IF(ISNA(VLOOKUP($B36,'API List'!$B$4:$S$299,15,0))=TRUE,"",VLOOKUP($B36,'API List'!$B$4:$S$299,15,0)))</f>
        <v>0</v>
      </c>
      <c r="I36" s="129" t="s">
        <v>108</v>
      </c>
      <c r="J36" s="127"/>
      <c r="K36" s="127"/>
      <c r="L36" s="127"/>
      <c r="M36" s="127"/>
      <c r="N36" s="127"/>
      <c r="O36" s="127"/>
      <c r="P36" s="127"/>
      <c r="Q36" s="127"/>
      <c r="R36" s="130" t="str">
        <f t="shared" si="0"/>
        <v>View</v>
      </c>
    </row>
    <row r="37" spans="1:19" ht="92.4" x14ac:dyDescent="0.25">
      <c r="A37" s="66"/>
      <c r="B37" s="6" t="s">
        <v>1167</v>
      </c>
      <c r="C37" s="15" t="str">
        <f>IF(B37="","-",IF(ISNA(VLOOKUP($B37,'API List'!$B$4:$S$299,2,0))=TRUE,"",VLOOKUP($B37,'API List'!$B$4:$S$299,2,0)))</f>
        <v>#25</v>
      </c>
      <c r="D37" s="15" t="str">
        <f>IF(B37="","-",IF(ISNA(VLOOKUP($B37,'API List'!$B$4:$S$298,6,0))=TRUE,"",VLOOKUP($B37,'API List'!$B$4:$S$298,6,0)))</f>
        <v>Done</v>
      </c>
      <c r="E37" s="15" t="str">
        <f>IF(B37="","-",IF(ISNA(VLOOKUP($B37,'API List'!$B$4:$S$299,3,0))=TRUE,"",VLOOKUP($B37,'API List'!$B$4:$S$299,3,0)))</f>
        <v>Quên mật khẩu</v>
      </c>
      <c r="F37" s="15" t="str">
        <f>IF(B37="","-",IF(ISNA(VLOOKUP($B37,'API List'!$B$4:$S$299,9,0))=TRUE,"",VLOOKUP($B37,'API List'!$B$4:$S$299,9,0)))</f>
        <v xml:space="preserve">POST </v>
      </c>
      <c r="G37" s="15" t="str">
        <f>IF(B37="","-",IF(ISNA(VLOOKUP($B37,'API List'!$B$4:$S$299,14,0))=TRUE,"",VLOOKUP($B37,'API List'!$B$4:$S$299,14,0)))</f>
        <v xml:space="preserve">{_x000D_
    "typeVerify": "mail", _x000D_
    "username": "tho.huynh+0@techlabcorp.com"_x000D_
} </v>
      </c>
      <c r="H37" s="15" t="str">
        <f>IF(B37="","-",IF(ISNA(VLOOKUP($B37,'API List'!$B$4:$S$299,15,0))=TRUE,"",VLOOKUP($B37,'API List'!$B$4:$S$299,15,0)))</f>
        <v xml:space="preserve">true </v>
      </c>
      <c r="I37" s="21" t="s">
        <v>108</v>
      </c>
      <c r="J37" s="6" t="s">
        <v>1134</v>
      </c>
      <c r="K37" s="6" t="s">
        <v>1135</v>
      </c>
      <c r="L37" s="132" t="s">
        <v>1150</v>
      </c>
      <c r="M37" s="6" t="s">
        <v>17</v>
      </c>
      <c r="N37" s="6"/>
      <c r="O37" s="6"/>
      <c r="P37" s="6"/>
      <c r="Q37" s="6"/>
      <c r="R37" s="97" t="str">
        <f t="shared" si="0"/>
        <v>View</v>
      </c>
      <c r="S37" s="10"/>
    </row>
    <row r="38" spans="1:19" ht="118.8" x14ac:dyDescent="0.25">
      <c r="A38" s="66"/>
      <c r="B38" s="6" t="s">
        <v>1168</v>
      </c>
      <c r="C38" s="15" t="str">
        <f>IF(B38="","-",IF(ISNA(VLOOKUP($B38,'API List'!$B$4:$S$299,2,0))=TRUE,"",VLOOKUP($B38,'API List'!$B$4:$S$299,2,0)))</f>
        <v>#26</v>
      </c>
      <c r="D38" s="15" t="str">
        <f>IF(B38="","-",IF(ISNA(VLOOKUP($B38,'API List'!$B$4:$S$298,6,0))=TRUE,"",VLOOKUP($B38,'API List'!$B$4:$S$298,6,0)))</f>
        <v>Done</v>
      </c>
      <c r="E38" s="15" t="str">
        <f>IF(B38="","-",IF(ISNA(VLOOKUP($B38,'API List'!$B$4:$S$299,3,0))=TRUE,"",VLOOKUP($B38,'API List'!$B$4:$S$299,3,0)))</f>
        <v>Quên mật khẩu</v>
      </c>
      <c r="F38" s="15" t="str">
        <f>IF(B38="","-",IF(ISNA(VLOOKUP($B38,'API List'!$B$4:$S$299,9,0))=TRUE,"",VLOOKUP($B38,'API List'!$B$4:$S$299,9,0)))</f>
        <v xml:space="preserve">POST </v>
      </c>
      <c r="G38" s="15" t="str">
        <f>IF(B38="","-",IF(ISNA(VLOOKUP($B38,'API List'!$B$4:$S$299,14,0))=TRUE,"",VLOOKUP($B38,'API List'!$B$4:$S$299,14,0)))</f>
        <v xml:space="preserve">{_x000D_
    "password": "222222", _x000D_
    "token": "673178", _x000D_
    "typeVerify": "mail", _x000D_
    "username": "tho.huynh+0@techlabcorp.com"_x000D_
} </v>
      </c>
      <c r="H38" s="15" t="str">
        <f>IF(B38="","-",IF(ISNA(VLOOKUP($B38,'API List'!$B$4:$S$299,15,0))=TRUE,"",VLOOKUP($B38,'API List'!$B$4:$S$299,15,0)))</f>
        <v xml:space="preserve">true </v>
      </c>
      <c r="I38" s="21" t="s">
        <v>108</v>
      </c>
      <c r="J38" s="6" t="s">
        <v>1134</v>
      </c>
      <c r="K38" s="6" t="s">
        <v>1135</v>
      </c>
      <c r="L38" s="132" t="s">
        <v>1169</v>
      </c>
      <c r="M38" s="6" t="s">
        <v>17</v>
      </c>
      <c r="N38" s="6"/>
      <c r="O38" s="6"/>
      <c r="P38" s="6"/>
      <c r="Q38" s="6"/>
      <c r="R38" s="97" t="str">
        <f t="shared" si="0"/>
        <v>View</v>
      </c>
      <c r="S38" s="10"/>
    </row>
    <row r="39" spans="1:19" ht="118.8" x14ac:dyDescent="0.25">
      <c r="A39" s="66"/>
      <c r="B39" s="6" t="s">
        <v>1167</v>
      </c>
      <c r="C39" s="15" t="str">
        <f>IF(B39="","-",IF(ISNA(VLOOKUP($B39,'API List'!$B$4:$S$299,2,0))=TRUE,"",VLOOKUP($B39,'API List'!$B$4:$S$299,2,0)))</f>
        <v>#25</v>
      </c>
      <c r="D39" s="15" t="str">
        <f>IF(B39="","-",IF(ISNA(VLOOKUP($B39,'API List'!$B$4:$S$298,6,0))=TRUE,"",VLOOKUP($B39,'API List'!$B$4:$S$298,6,0)))</f>
        <v>Done</v>
      </c>
      <c r="E39" s="15" t="str">
        <f>IF(B39="","-",IF(ISNA(VLOOKUP($B39,'API List'!$B$4:$S$299,3,0))=TRUE,"",VLOOKUP($B39,'API List'!$B$4:$S$299,3,0)))</f>
        <v>Quên mật khẩu</v>
      </c>
      <c r="F39" s="15" t="str">
        <f>IF(B39="","-",IF(ISNA(VLOOKUP($B39,'API List'!$B$4:$S$299,9,0))=TRUE,"",VLOOKUP($B39,'API List'!$B$4:$S$299,9,0)))</f>
        <v xml:space="preserve">POST </v>
      </c>
      <c r="G39" s="15" t="str">
        <f>IF(B39="","-",IF(ISNA(VLOOKUP($B39,'API List'!$B$4:$S$299,14,0))=TRUE,"",VLOOKUP($B39,'API List'!$B$4:$S$299,14,0)))</f>
        <v xml:space="preserve">{_x000D_
    "typeVerify": "mail", _x000D_
    "username": "tho.huynh+0@techlabcorp.com"_x000D_
} </v>
      </c>
      <c r="H39" s="15" t="str">
        <f>IF(B39="","-",IF(ISNA(VLOOKUP($B39,'API List'!$B$4:$S$299,15,0))=TRUE,"",VLOOKUP($B39,'API List'!$B$4:$S$299,15,0)))</f>
        <v xml:space="preserve">true </v>
      </c>
      <c r="I39" s="21" t="s">
        <v>108</v>
      </c>
      <c r="J39" s="6" t="s">
        <v>1134</v>
      </c>
      <c r="K39" s="6" t="s">
        <v>1137</v>
      </c>
      <c r="L39" s="132" t="s">
        <v>1170</v>
      </c>
      <c r="M39" s="6" t="s">
        <v>17</v>
      </c>
      <c r="N39" s="6"/>
      <c r="O39" s="6"/>
      <c r="P39" s="6"/>
      <c r="Q39" s="6"/>
      <c r="R39" s="97" t="str">
        <f t="shared" si="0"/>
        <v>View</v>
      </c>
      <c r="S39" s="10"/>
    </row>
    <row r="40" spans="1:19" ht="39.6" x14ac:dyDescent="0.25">
      <c r="A40" s="66"/>
      <c r="B40" s="6" t="s">
        <v>1167</v>
      </c>
      <c r="C40" s="15" t="str">
        <f>IF(B40="","-",IF(ISNA(VLOOKUP($B40,'API List'!$B$4:$S$299,2,0))=TRUE,"",VLOOKUP($B40,'API List'!$B$4:$S$299,2,0)))</f>
        <v>#25</v>
      </c>
      <c r="D40" s="15" t="str">
        <f>IF(B40="","-",IF(ISNA(VLOOKUP($B40,'API List'!$B$4:$S$298,6,0))=TRUE,"",VLOOKUP($B40,'API List'!$B$4:$S$298,6,0)))</f>
        <v>Done</v>
      </c>
      <c r="E40" s="15" t="str">
        <f>IF(B40="","-",IF(ISNA(VLOOKUP($B40,'API List'!$B$4:$S$299,3,0))=TRUE,"",VLOOKUP($B40,'API List'!$B$4:$S$299,3,0)))</f>
        <v>Quên mật khẩu</v>
      </c>
      <c r="F40" s="15" t="str">
        <f>IF(B40="","-",IF(ISNA(VLOOKUP($B40,'API List'!$B$4:$S$299,9,0))=TRUE,"",VLOOKUP($B40,'API List'!$B$4:$S$299,9,0)))</f>
        <v xml:space="preserve">POST </v>
      </c>
      <c r="G40" s="15" t="str">
        <f>IF(B40="","-",IF(ISNA(VLOOKUP($B40,'API List'!$B$4:$S$299,14,0))=TRUE,"",VLOOKUP($B40,'API List'!$B$4:$S$299,14,0)))</f>
        <v xml:space="preserve">{_x000D_
    "typeVerify": "mail", _x000D_
    "username": "tho.huynh+0@techlabcorp.com"_x000D_
} </v>
      </c>
      <c r="H40" s="15" t="str">
        <f>IF(B40="","-",IF(ISNA(VLOOKUP($B40,'API List'!$B$4:$S$299,15,0))=TRUE,"",VLOOKUP($B40,'API List'!$B$4:$S$299,15,0)))</f>
        <v xml:space="preserve">true </v>
      </c>
      <c r="I40" s="21" t="s">
        <v>108</v>
      </c>
      <c r="J40" s="6" t="s">
        <v>1134</v>
      </c>
      <c r="K40" s="6" t="s">
        <v>1153</v>
      </c>
      <c r="L40" s="6" t="s">
        <v>1154</v>
      </c>
      <c r="M40" s="6" t="s">
        <v>12</v>
      </c>
      <c r="N40" s="6"/>
      <c r="O40" s="6"/>
      <c r="P40" s="179" t="s">
        <v>1155</v>
      </c>
      <c r="Q40" s="6"/>
      <c r="R40" s="97" t="str">
        <f t="shared" si="0"/>
        <v>View</v>
      </c>
      <c r="S40" s="10"/>
    </row>
    <row r="41" spans="1:19" ht="52.8" x14ac:dyDescent="0.25">
      <c r="A41" s="66"/>
      <c r="B41" s="6" t="s">
        <v>1167</v>
      </c>
      <c r="C41" s="15" t="str">
        <f>IF(B41="","-",IF(ISNA(VLOOKUP($B41,'API List'!$B$4:$S$299,2,0))=TRUE,"",VLOOKUP($B41,'API List'!$B$4:$S$299,2,0)))</f>
        <v>#25</v>
      </c>
      <c r="D41" s="15" t="str">
        <f>IF(B41="","-",IF(ISNA(VLOOKUP($B41,'API List'!$B$4:$S$298,6,0))=TRUE,"",VLOOKUP($B41,'API List'!$B$4:$S$298,6,0)))</f>
        <v>Done</v>
      </c>
      <c r="E41" s="15" t="str">
        <f>IF(B41="","-",IF(ISNA(VLOOKUP($B41,'API List'!$B$4:$S$299,3,0))=TRUE,"",VLOOKUP($B41,'API List'!$B$4:$S$299,3,0)))</f>
        <v>Quên mật khẩu</v>
      </c>
      <c r="F41" s="15" t="str">
        <f>IF(B41="","-",IF(ISNA(VLOOKUP($B41,'API List'!$B$4:$S$299,9,0))=TRUE,"",VLOOKUP($B41,'API List'!$B$4:$S$299,9,0)))</f>
        <v xml:space="preserve">POST </v>
      </c>
      <c r="G41" s="15" t="str">
        <f>IF(B41="","-",IF(ISNA(VLOOKUP($B41,'API List'!$B$4:$S$299,14,0))=TRUE,"",VLOOKUP($B41,'API List'!$B$4:$S$299,14,0)))</f>
        <v xml:space="preserve">{_x000D_
    "typeVerify": "mail", _x000D_
    "username": "tho.huynh+0@techlabcorp.com"_x000D_
} </v>
      </c>
      <c r="H41" s="15" t="str">
        <f>IF(B41="","-",IF(ISNA(VLOOKUP($B41,'API List'!$B$4:$S$299,15,0))=TRUE,"",VLOOKUP($B41,'API List'!$B$4:$S$299,15,0)))</f>
        <v xml:space="preserve">true </v>
      </c>
      <c r="I41" s="21" t="s">
        <v>108</v>
      </c>
      <c r="J41" s="6" t="s">
        <v>1134</v>
      </c>
      <c r="K41" s="6" t="s">
        <v>1161</v>
      </c>
      <c r="L41" s="132" t="s">
        <v>1171</v>
      </c>
      <c r="M41" s="6" t="s">
        <v>12</v>
      </c>
      <c r="N41" s="6"/>
      <c r="O41" s="6"/>
      <c r="P41" s="179" t="s">
        <v>1163</v>
      </c>
      <c r="Q41" s="6" t="s">
        <v>1164</v>
      </c>
      <c r="R41" s="97" t="str">
        <f t="shared" si="0"/>
        <v>View</v>
      </c>
      <c r="S41" s="10"/>
    </row>
    <row r="42" spans="1:19" ht="52.8" x14ac:dyDescent="0.25">
      <c r="A42" s="66"/>
      <c r="B42" s="6" t="s">
        <v>1168</v>
      </c>
      <c r="C42" s="15" t="str">
        <f>IF(B42="","-",IF(ISNA(VLOOKUP($B42,'API List'!$B$4:$S$299,2,0))=TRUE,"",VLOOKUP($B42,'API List'!$B$4:$S$299,2,0)))</f>
        <v>#26</v>
      </c>
      <c r="D42" s="15" t="str">
        <f>IF(B42="","-",IF(ISNA(VLOOKUP($B42,'API List'!$B$4:$S$298,6,0))=TRUE,"",VLOOKUP($B42,'API List'!$B$4:$S$298,6,0)))</f>
        <v>Done</v>
      </c>
      <c r="E42" s="15" t="str">
        <f>IF(B42="","-",IF(ISNA(VLOOKUP($B42,'API List'!$B$4:$S$299,3,0))=TRUE,"",VLOOKUP($B42,'API List'!$B$4:$S$299,3,0)))</f>
        <v>Quên mật khẩu</v>
      </c>
      <c r="F42" s="15" t="str">
        <f>IF(B42="","-",IF(ISNA(VLOOKUP($B42,'API List'!$B$4:$S$299,9,0))=TRUE,"",VLOOKUP($B42,'API List'!$B$4:$S$299,9,0)))</f>
        <v xml:space="preserve">POST </v>
      </c>
      <c r="G42" s="15" t="str">
        <f>IF(B42="","-",IF(ISNA(VLOOKUP($B42,'API List'!$B$4:$S$299,14,0))=TRUE,"",VLOOKUP($B42,'API List'!$B$4:$S$299,14,0)))</f>
        <v xml:space="preserve">{_x000D_
    "password": "222222", _x000D_
    "token": "673178", _x000D_
    "typeVerify": "mail", _x000D_
    "username": "tho.huynh+0@techlabcorp.com"_x000D_
} </v>
      </c>
      <c r="H42" s="15" t="str">
        <f>IF(B42="","-",IF(ISNA(VLOOKUP($B42,'API List'!$B$4:$S$299,15,0))=TRUE,"",VLOOKUP($B42,'API List'!$B$4:$S$299,15,0)))</f>
        <v xml:space="preserve">true </v>
      </c>
      <c r="I42" s="21" t="s">
        <v>108</v>
      </c>
      <c r="J42" s="6" t="s">
        <v>1134</v>
      </c>
      <c r="K42" s="6" t="s">
        <v>1159</v>
      </c>
      <c r="L42" s="132" t="s">
        <v>1172</v>
      </c>
      <c r="M42" s="6" t="s">
        <v>12</v>
      </c>
      <c r="N42" s="6"/>
      <c r="O42" s="6"/>
      <c r="P42" s="179" t="s">
        <v>1173</v>
      </c>
      <c r="Q42" s="6" t="s">
        <v>1174</v>
      </c>
      <c r="R42" s="97" t="str">
        <f>HYPERLINK("#'"&amp;Q42&amp;"'!A1","View")</f>
        <v>View</v>
      </c>
      <c r="S42" s="10"/>
    </row>
    <row r="43" spans="1:19" ht="39.6" x14ac:dyDescent="0.25">
      <c r="A43" s="66"/>
      <c r="B43" s="6" t="s">
        <v>1168</v>
      </c>
      <c r="C43" s="15" t="str">
        <f>IF(B43="","-",IF(ISNA(VLOOKUP($B43,'API List'!$B$4:$S$299,2,0))=TRUE,"",VLOOKUP($B43,'API List'!$B$4:$S$299,2,0)))</f>
        <v>#26</v>
      </c>
      <c r="D43" s="15" t="str">
        <f>IF(B43="","-",IF(ISNA(VLOOKUP($B43,'API List'!$B$4:$S$298,6,0))=TRUE,"",VLOOKUP($B43,'API List'!$B$4:$S$298,6,0)))</f>
        <v>Done</v>
      </c>
      <c r="E43" s="15" t="str">
        <f>IF(B43="","-",IF(ISNA(VLOOKUP($B43,'API List'!$B$4:$S$299,3,0))=TRUE,"",VLOOKUP($B43,'API List'!$B$4:$S$299,3,0)))</f>
        <v>Quên mật khẩu</v>
      </c>
      <c r="F43" s="15" t="str">
        <f>IF(B43="","-",IF(ISNA(VLOOKUP($B43,'API List'!$B$4:$S$299,9,0))=TRUE,"",VLOOKUP($B43,'API List'!$B$4:$S$299,9,0)))</f>
        <v xml:space="preserve">POST </v>
      </c>
      <c r="G43" s="15" t="str">
        <f>IF(B43="","-",IF(ISNA(VLOOKUP($B43,'API List'!$B$4:$S$299,14,0))=TRUE,"",VLOOKUP($B43,'API List'!$B$4:$S$299,14,0)))</f>
        <v xml:space="preserve">{_x000D_
    "password": "222222", _x000D_
    "token": "673178", _x000D_
    "typeVerify": "mail", _x000D_
    "username": "tho.huynh+0@techlabcorp.com"_x000D_
} </v>
      </c>
      <c r="H43" s="15" t="str">
        <f>IF(B43="","-",IF(ISNA(VLOOKUP($B43,'API List'!$B$4:$S$299,15,0))=TRUE,"",VLOOKUP($B43,'API List'!$B$4:$S$299,15,0)))</f>
        <v xml:space="preserve">true </v>
      </c>
      <c r="I43" s="21" t="s">
        <v>108</v>
      </c>
      <c r="J43" s="6" t="s">
        <v>1134</v>
      </c>
      <c r="K43" s="6" t="s">
        <v>1145</v>
      </c>
      <c r="L43" s="6" t="s">
        <v>1146</v>
      </c>
      <c r="M43" s="6" t="s">
        <v>12</v>
      </c>
      <c r="N43" s="6"/>
      <c r="O43" s="6"/>
      <c r="P43" s="179" t="s">
        <v>1147</v>
      </c>
      <c r="Q43" s="6" t="s">
        <v>1148</v>
      </c>
      <c r="R43" s="97" t="str">
        <f t="shared" si="0"/>
        <v>View</v>
      </c>
      <c r="S43" s="10"/>
    </row>
    <row r="44" spans="1:19" ht="39.6" x14ac:dyDescent="0.25">
      <c r="A44" s="66"/>
      <c r="B44" s="6" t="s">
        <v>1168</v>
      </c>
      <c r="C44" s="15" t="str">
        <f>IF(B44="","-",IF(ISNA(VLOOKUP($B44,'API List'!$B$4:$S$299,2,0))=TRUE,"",VLOOKUP($B44,'API List'!$B$4:$S$299,2,0)))</f>
        <v>#26</v>
      </c>
      <c r="D44" s="15" t="str">
        <f>IF(B44="","-",IF(ISNA(VLOOKUP($B44,'API List'!$B$4:$S$298,6,0))=TRUE,"",VLOOKUP($B44,'API List'!$B$4:$S$298,6,0)))</f>
        <v>Done</v>
      </c>
      <c r="E44" s="15" t="str">
        <f>IF(B44="","-",IF(ISNA(VLOOKUP($B44,'API List'!$B$4:$S$299,3,0))=TRUE,"",VLOOKUP($B44,'API List'!$B$4:$S$299,3,0)))</f>
        <v>Quên mật khẩu</v>
      </c>
      <c r="F44" s="15" t="str">
        <f>IF(B44="","-",IF(ISNA(VLOOKUP($B44,'API List'!$B$4:$S$299,9,0))=TRUE,"",VLOOKUP($B44,'API List'!$B$4:$S$299,9,0)))</f>
        <v xml:space="preserve">POST </v>
      </c>
      <c r="G44" s="15" t="str">
        <f>IF(B44="","-",IF(ISNA(VLOOKUP($B44,'API List'!$B$4:$S$299,14,0))=TRUE,"",VLOOKUP($B44,'API List'!$B$4:$S$299,14,0)))</f>
        <v xml:space="preserve">{_x000D_
    "password": "222222", _x000D_
    "token": "673178", _x000D_
    "typeVerify": "mail", _x000D_
    "username": "tho.huynh+0@techlabcorp.com"_x000D_
} </v>
      </c>
      <c r="H44" s="15" t="str">
        <f>IF(B44="","-",IF(ISNA(VLOOKUP($B44,'API List'!$B$4:$S$299,15,0))=TRUE,"",VLOOKUP($B44,'API List'!$B$4:$S$299,15,0)))</f>
        <v xml:space="preserve">true </v>
      </c>
      <c r="I44" s="21" t="s">
        <v>108</v>
      </c>
      <c r="J44" s="6" t="s">
        <v>1134</v>
      </c>
      <c r="K44" s="6" t="s">
        <v>1137</v>
      </c>
      <c r="L44" s="132" t="s">
        <v>1175</v>
      </c>
      <c r="M44" s="6" t="s">
        <v>17</v>
      </c>
      <c r="N44" s="6"/>
      <c r="O44" s="6"/>
      <c r="P44" s="6"/>
      <c r="Q44" s="6"/>
      <c r="R44" s="97" t="str">
        <f t="shared" si="0"/>
        <v>View</v>
      </c>
      <c r="S44" s="10"/>
    </row>
    <row r="45" spans="1:19" ht="105.6" x14ac:dyDescent="0.25">
      <c r="A45" s="66"/>
      <c r="B45" s="6" t="s">
        <v>1168</v>
      </c>
      <c r="C45" s="15" t="str">
        <f>IF(B45="","-",IF(ISNA(VLOOKUP($B45,'API List'!$B$4:$S$299,2,0))=TRUE,"",VLOOKUP($B45,'API List'!$B$4:$S$299,2,0)))</f>
        <v>#26</v>
      </c>
      <c r="D45" s="15" t="str">
        <f>IF(B45="","-",IF(ISNA(VLOOKUP($B45,'API List'!$B$4:$S$298,6,0))=TRUE,"",VLOOKUP($B45,'API List'!$B$4:$S$298,6,0)))</f>
        <v>Done</v>
      </c>
      <c r="E45" s="15" t="str">
        <f>IF(B45="","-",IF(ISNA(VLOOKUP($B45,'API List'!$B$4:$S$299,3,0))=TRUE,"",VLOOKUP($B45,'API List'!$B$4:$S$299,3,0)))</f>
        <v>Quên mật khẩu</v>
      </c>
      <c r="F45" s="15" t="str">
        <f>IF(B45="","-",IF(ISNA(VLOOKUP($B45,'API List'!$B$4:$S$299,9,0))=TRUE,"",VLOOKUP($B45,'API List'!$B$4:$S$299,9,0)))</f>
        <v xml:space="preserve">POST </v>
      </c>
      <c r="G45" s="15" t="str">
        <f>IF(B45="","-",IF(ISNA(VLOOKUP($B45,'API List'!$B$4:$S$299,14,0))=TRUE,"",VLOOKUP($B45,'API List'!$B$4:$S$299,14,0)))</f>
        <v xml:space="preserve">{_x000D_
    "password": "222222", _x000D_
    "token": "673178", _x000D_
    "typeVerify": "mail", _x000D_
    "username": "tho.huynh+0@techlabcorp.com"_x000D_
} </v>
      </c>
      <c r="H45" s="15" t="str">
        <f>IF(B45="","-",IF(ISNA(VLOOKUP($B45,'API List'!$B$4:$S$299,15,0))=TRUE,"",VLOOKUP($B45,'API List'!$B$4:$S$299,15,0)))</f>
        <v xml:space="preserve">true </v>
      </c>
      <c r="I45" s="21" t="s">
        <v>108</v>
      </c>
      <c r="J45" s="6" t="s">
        <v>1134</v>
      </c>
      <c r="K45" s="6" t="s">
        <v>317</v>
      </c>
      <c r="L45" s="132" t="s">
        <v>1176</v>
      </c>
      <c r="M45" s="6" t="s">
        <v>17</v>
      </c>
      <c r="N45" s="6"/>
      <c r="O45" s="6"/>
      <c r="P45" s="6"/>
      <c r="Q45" s="6"/>
      <c r="R45" s="97" t="str">
        <f t="shared" si="0"/>
        <v>View</v>
      </c>
      <c r="S45" s="10"/>
    </row>
    <row r="46" spans="1:19" ht="409.6" x14ac:dyDescent="0.25">
      <c r="A46" s="66"/>
      <c r="B46" s="6" t="s">
        <v>1168</v>
      </c>
      <c r="C46" s="15" t="str">
        <f>IF(B46="","-",IF(ISNA(VLOOKUP($B46,'API List'!$B$4:$S$299,2,0))=TRUE,"",VLOOKUP($B46,'API List'!$B$4:$S$299,2,0)))</f>
        <v>#26</v>
      </c>
      <c r="D46" s="15" t="str">
        <f>IF(B46="","-",IF(ISNA(VLOOKUP($B46,'API List'!$B$4:$S$298,6,0))=TRUE,"",VLOOKUP($B46,'API List'!$B$4:$S$298,6,0)))</f>
        <v>Done</v>
      </c>
      <c r="E46" s="15" t="str">
        <f>IF(B46="","-",IF(ISNA(VLOOKUP($B46,'API List'!$B$4:$S$299,3,0))=TRUE,"",VLOOKUP($B46,'API List'!$B$4:$S$299,3,0)))</f>
        <v>Quên mật khẩu</v>
      </c>
      <c r="F46" s="15" t="str">
        <f>IF(B46="","-",IF(ISNA(VLOOKUP($B46,'API List'!$B$4:$S$299,9,0))=TRUE,"",VLOOKUP($B46,'API List'!$B$4:$S$299,9,0)))</f>
        <v xml:space="preserve">POST </v>
      </c>
      <c r="G46" s="15" t="str">
        <f>IF(B46="","-",IF(ISNA(VLOOKUP($B46,'API List'!$B$4:$S$299,14,0))=TRUE,"",VLOOKUP($B46,'API List'!$B$4:$S$299,14,0)))</f>
        <v xml:space="preserve">{_x000D_
    "password": "222222", _x000D_
    "token": "673178", _x000D_
    "typeVerify": "mail", _x000D_
    "username": "tho.huynh+0@techlabcorp.com"_x000D_
} </v>
      </c>
      <c r="H46" s="15" t="str">
        <f>IF(B46="","-",IF(ISNA(VLOOKUP($B46,'API List'!$B$4:$S$299,15,0))=TRUE,"",VLOOKUP($B46,'API List'!$B$4:$S$299,15,0)))</f>
        <v xml:space="preserve">true </v>
      </c>
      <c r="I46" s="21" t="s">
        <v>108</v>
      </c>
      <c r="J46" s="6" t="s">
        <v>1134</v>
      </c>
      <c r="K46" s="6" t="s">
        <v>1143</v>
      </c>
      <c r="L46" s="132" t="s">
        <v>1177</v>
      </c>
      <c r="M46" s="6" t="s">
        <v>17</v>
      </c>
      <c r="N46" s="6"/>
      <c r="O46" s="6"/>
      <c r="P46" s="6"/>
      <c r="Q46" s="6"/>
      <c r="R46" s="97" t="str">
        <f t="shared" si="0"/>
        <v>View</v>
      </c>
      <c r="S46" s="10"/>
    </row>
    <row r="47" spans="1:19" x14ac:dyDescent="0.25">
      <c r="A47" s="66"/>
      <c r="B47" s="6"/>
      <c r="C47" s="15" t="str">
        <f>IF(B47="","-",IF(ISNA(VLOOKUP($B47,'API List'!$B$4:$S$299,2,0))=TRUE,"",VLOOKUP($B47,'API List'!$B$4:$S$299,2,0)))</f>
        <v>-</v>
      </c>
      <c r="D47" s="15" t="str">
        <f>IF(B47="","-",IF(ISNA(VLOOKUP($B47,'API List'!$B$4:$S$298,6,0))=TRUE,"",VLOOKUP($B47,'API List'!$B$4:$S$298,6,0)))</f>
        <v>-</v>
      </c>
      <c r="E47" s="15" t="str">
        <f>IF(B47="","-",IF(ISNA(VLOOKUP($B47,'API List'!$B$4:$S$299,3,0))=TRUE,"",VLOOKUP($B47,'API List'!$B$4:$S$299,3,0)))</f>
        <v>-</v>
      </c>
      <c r="F47" s="15" t="str">
        <f>IF(B47="","-",IF(ISNA(VLOOKUP($B47,'API List'!$B$4:$S$299,9,0))=TRUE,"",VLOOKUP($B47,'API List'!$B$4:$S$299,9,0)))</f>
        <v>-</v>
      </c>
      <c r="G47" s="15" t="str">
        <f>IF(B47="","-",IF(ISNA(VLOOKUP($B47,'API List'!$B$4:$S$299,14,0))=TRUE,"",VLOOKUP($B47,'API List'!$B$4:$S$299,14,0)))</f>
        <v>-</v>
      </c>
      <c r="H47" s="15" t="str">
        <f>IF(B47="","-",IF(ISNA(VLOOKUP($B47,'API List'!$B$4:$S$299,15,0))=TRUE,"",VLOOKUP($B47,'API List'!$B$4:$S$299,15,0)))</f>
        <v>-</v>
      </c>
      <c r="I47" s="21" t="s">
        <v>108</v>
      </c>
      <c r="J47" s="6"/>
      <c r="K47" s="6"/>
      <c r="L47" s="6"/>
      <c r="M47" s="6"/>
      <c r="N47" s="6"/>
      <c r="O47" s="6"/>
      <c r="P47" s="6"/>
      <c r="Q47" s="6"/>
      <c r="R47" s="97" t="str">
        <f t="shared" si="0"/>
        <v>View</v>
      </c>
      <c r="S47" s="10"/>
    </row>
    <row r="48" spans="1:19" x14ac:dyDescent="0.25">
      <c r="A48" s="66"/>
      <c r="B48" s="6"/>
      <c r="C48" s="15" t="str">
        <f>IF(B48="","-",IF(ISNA(VLOOKUP($B48,'API List'!$B$4:$S$299,2,0))=TRUE,"",VLOOKUP($B48,'API List'!$B$4:$S$299,2,0)))</f>
        <v>-</v>
      </c>
      <c r="D48" s="15" t="str">
        <f>IF(B48="","-",IF(ISNA(VLOOKUP($B48,'API List'!$B$4:$S$298,6,0))=TRUE,"",VLOOKUP($B48,'API List'!$B$4:$S$298,6,0)))</f>
        <v>-</v>
      </c>
      <c r="E48" s="15" t="str">
        <f>IF(B48="","-",IF(ISNA(VLOOKUP($B48,'API List'!$B$4:$S$299,3,0))=TRUE,"",VLOOKUP($B48,'API List'!$B$4:$S$299,3,0)))</f>
        <v>-</v>
      </c>
      <c r="F48" s="15" t="str">
        <f>IF(B48="","-",IF(ISNA(VLOOKUP($B48,'API List'!$B$4:$S$299,9,0))=TRUE,"",VLOOKUP($B48,'API List'!$B$4:$S$299,9,0)))</f>
        <v>-</v>
      </c>
      <c r="G48" s="15" t="str">
        <f>IF(B48="","-",IF(ISNA(VLOOKUP($B48,'API List'!$B$4:$S$299,14,0))=TRUE,"",VLOOKUP($B48,'API List'!$B$4:$S$299,14,0)))</f>
        <v>-</v>
      </c>
      <c r="H48" s="15" t="str">
        <f>IF(B48="","-",IF(ISNA(VLOOKUP($B48,'API List'!$B$4:$S$299,15,0))=TRUE,"",VLOOKUP($B48,'API List'!$B$4:$S$299,15,0)))</f>
        <v>-</v>
      </c>
      <c r="I48" s="21" t="s">
        <v>108</v>
      </c>
      <c r="J48" s="6"/>
      <c r="K48" s="6"/>
      <c r="L48" s="6"/>
      <c r="M48" s="6"/>
      <c r="N48" s="6"/>
      <c r="O48" s="6"/>
      <c r="P48" s="6"/>
      <c r="Q48" s="6"/>
      <c r="R48" s="97" t="str">
        <f t="shared" si="0"/>
        <v>View</v>
      </c>
      <c r="S48" s="10"/>
    </row>
    <row r="49" spans="1:19" x14ac:dyDescent="0.25">
      <c r="A49" s="66"/>
      <c r="B49" s="6"/>
      <c r="C49" s="15" t="str">
        <f>IF(B49="","-",IF(ISNA(VLOOKUP($B49,'API List'!$B$4:$S$299,2,0))=TRUE,"",VLOOKUP($B49,'API List'!$B$4:$S$299,2,0)))</f>
        <v>-</v>
      </c>
      <c r="D49" s="15" t="str">
        <f>IF(B49="","-",IF(ISNA(VLOOKUP($B49,'API List'!$B$4:$S$298,6,0))=TRUE,"",VLOOKUP($B49,'API List'!$B$4:$S$298,6,0)))</f>
        <v>-</v>
      </c>
      <c r="E49" s="15" t="str">
        <f>IF(B49="","-",IF(ISNA(VLOOKUP($B49,'API List'!$B$4:$S$299,3,0))=TRUE,"",VLOOKUP($B49,'API List'!$B$4:$S$299,3,0)))</f>
        <v>-</v>
      </c>
      <c r="F49" s="15" t="str">
        <f>IF(B49="","-",IF(ISNA(VLOOKUP($B49,'API List'!$B$4:$S$299,9,0))=TRUE,"",VLOOKUP($B49,'API List'!$B$4:$S$299,9,0)))</f>
        <v>-</v>
      </c>
      <c r="G49" s="15" t="str">
        <f>IF(B49="","-",IF(ISNA(VLOOKUP($B49,'API List'!$B$4:$S$299,14,0))=TRUE,"",VLOOKUP($B49,'API List'!$B$4:$S$299,14,0)))</f>
        <v>-</v>
      </c>
      <c r="H49" s="15" t="str">
        <f>IF(B49="","-",IF(ISNA(VLOOKUP($B49,'API List'!$B$4:$S$299,15,0))=TRUE,"",VLOOKUP($B49,'API List'!$B$4:$S$299,15,0)))</f>
        <v>-</v>
      </c>
      <c r="I49" s="21" t="s">
        <v>108</v>
      </c>
      <c r="J49" s="6"/>
      <c r="K49" s="6"/>
      <c r="L49" s="6"/>
      <c r="M49" s="6"/>
      <c r="N49" s="6"/>
      <c r="O49" s="6"/>
      <c r="P49" s="6"/>
      <c r="Q49" s="6"/>
      <c r="R49" s="97" t="str">
        <f t="shared" si="0"/>
        <v>View</v>
      </c>
      <c r="S49" s="10"/>
    </row>
    <row r="50" spans="1:19" x14ac:dyDescent="0.25">
      <c r="A50" s="66"/>
      <c r="B50" s="6"/>
      <c r="C50" s="15" t="str">
        <f>IF(B50="","-",IF(ISNA(VLOOKUP($B50,'API List'!$B$4:$S$299,2,0))=TRUE,"",VLOOKUP($B50,'API List'!$B$4:$S$299,2,0)))</f>
        <v>-</v>
      </c>
      <c r="D50" s="15" t="str">
        <f>IF(B50="","-",IF(ISNA(VLOOKUP($B50,'API List'!$B$4:$S$298,6,0))=TRUE,"",VLOOKUP($B50,'API List'!$B$4:$S$298,6,0)))</f>
        <v>-</v>
      </c>
      <c r="E50" s="15" t="str">
        <f>IF(B50="","-",IF(ISNA(VLOOKUP($B50,'API List'!$B$4:$S$299,3,0))=TRUE,"",VLOOKUP($B50,'API List'!$B$4:$S$299,3,0)))</f>
        <v>-</v>
      </c>
      <c r="F50" s="15" t="str">
        <f>IF(B50="","-",IF(ISNA(VLOOKUP($B50,'API List'!$B$4:$S$299,9,0))=TRUE,"",VLOOKUP($B50,'API List'!$B$4:$S$299,9,0)))</f>
        <v>-</v>
      </c>
      <c r="G50" s="15" t="str">
        <f>IF(B50="","-",IF(ISNA(VLOOKUP($B50,'API List'!$B$4:$S$299,14,0))=TRUE,"",VLOOKUP($B50,'API List'!$B$4:$S$299,14,0)))</f>
        <v>-</v>
      </c>
      <c r="H50" s="15" t="str">
        <f>IF(B50="","-",IF(ISNA(VLOOKUP($B50,'API List'!$B$4:$S$299,15,0))=TRUE,"",VLOOKUP($B50,'API List'!$B$4:$S$299,15,0)))</f>
        <v>-</v>
      </c>
      <c r="I50" s="21" t="s">
        <v>108</v>
      </c>
      <c r="J50" s="6"/>
      <c r="K50" s="6"/>
      <c r="L50" s="6"/>
      <c r="M50" s="6"/>
      <c r="N50" s="6"/>
      <c r="O50" s="6"/>
      <c r="P50" s="6"/>
      <c r="Q50" s="6"/>
      <c r="R50" s="97" t="str">
        <f t="shared" si="0"/>
        <v>View</v>
      </c>
      <c r="S50" s="10"/>
    </row>
    <row r="51" spans="1:19" x14ac:dyDescent="0.25">
      <c r="A51" s="66"/>
      <c r="B51" s="6"/>
      <c r="C51" s="15" t="str">
        <f>IF(B51="","-",IF(ISNA(VLOOKUP($B51,'API List'!$B$4:$S$299,2,0))=TRUE,"",VLOOKUP($B51,'API List'!$B$4:$S$299,2,0)))</f>
        <v>-</v>
      </c>
      <c r="D51" s="15" t="str">
        <f>IF(B51="","-",IF(ISNA(VLOOKUP($B51,'API List'!$B$4:$S$298,6,0))=TRUE,"",VLOOKUP($B51,'API List'!$B$4:$S$298,6,0)))</f>
        <v>-</v>
      </c>
      <c r="E51" s="15" t="str">
        <f>IF(B51="","-",IF(ISNA(VLOOKUP($B51,'API List'!$B$4:$S$299,3,0))=TRUE,"",VLOOKUP($B51,'API List'!$B$4:$S$299,3,0)))</f>
        <v>-</v>
      </c>
      <c r="F51" s="15" t="str">
        <f>IF(B51="","-",IF(ISNA(VLOOKUP($B51,'API List'!$B$4:$S$299,9,0))=TRUE,"",VLOOKUP($B51,'API List'!$B$4:$S$299,9,0)))</f>
        <v>-</v>
      </c>
      <c r="G51" s="15" t="str">
        <f>IF(B51="","-",IF(ISNA(VLOOKUP($B51,'API List'!$B$4:$S$299,14,0))=TRUE,"",VLOOKUP($B51,'API List'!$B$4:$S$299,14,0)))</f>
        <v>-</v>
      </c>
      <c r="H51" s="15" t="str">
        <f>IF(B51="","-",IF(ISNA(VLOOKUP($B51,'API List'!$B$4:$S$299,15,0))=TRUE,"",VLOOKUP($B51,'API List'!$B$4:$S$299,15,0)))</f>
        <v>-</v>
      </c>
      <c r="I51" s="21" t="s">
        <v>108</v>
      </c>
      <c r="J51" s="6"/>
      <c r="K51" s="6"/>
      <c r="L51" s="6"/>
      <c r="M51" s="6"/>
      <c r="N51" s="6"/>
      <c r="O51" s="6"/>
      <c r="P51" s="6"/>
      <c r="Q51" s="6"/>
      <c r="R51" s="97" t="str">
        <f t="shared" si="0"/>
        <v>View</v>
      </c>
      <c r="S51" s="10"/>
    </row>
    <row r="52" spans="1:19" x14ac:dyDescent="0.25">
      <c r="A52" s="66"/>
      <c r="B52" s="6"/>
      <c r="C52" s="15" t="str">
        <f>IF(B52="","-",IF(ISNA(VLOOKUP($B52,'API List'!$B$4:$S$299,2,0))=TRUE,"",VLOOKUP($B52,'API List'!$B$4:$S$299,2,0)))</f>
        <v>-</v>
      </c>
      <c r="D52" s="15" t="str">
        <f>IF(B52="","-",IF(ISNA(VLOOKUP($B52,'API List'!$B$4:$S$298,6,0))=TRUE,"",VLOOKUP($B52,'API List'!$B$4:$S$298,6,0)))</f>
        <v>-</v>
      </c>
      <c r="E52" s="15" t="str">
        <f>IF(B52="","-",IF(ISNA(VLOOKUP($B52,'API List'!$B$4:$S$299,3,0))=TRUE,"",VLOOKUP($B52,'API List'!$B$4:$S$299,3,0)))</f>
        <v>-</v>
      </c>
      <c r="F52" s="15" t="str">
        <f>IF(B52="","-",IF(ISNA(VLOOKUP($B52,'API List'!$B$4:$S$299,9,0))=TRUE,"",VLOOKUP($B52,'API List'!$B$4:$S$299,9,0)))</f>
        <v>-</v>
      </c>
      <c r="G52" s="15" t="str">
        <f>IF(B52="","-",IF(ISNA(VLOOKUP($B52,'API List'!$B$4:$S$299,14,0))=TRUE,"",VLOOKUP($B52,'API List'!$B$4:$S$299,14,0)))</f>
        <v>-</v>
      </c>
      <c r="H52" s="15" t="str">
        <f>IF(B52="","-",IF(ISNA(VLOOKUP($B52,'API List'!$B$4:$S$299,15,0))=TRUE,"",VLOOKUP($B52,'API List'!$B$4:$S$299,15,0)))</f>
        <v>-</v>
      </c>
      <c r="I52" s="21" t="s">
        <v>108</v>
      </c>
      <c r="J52" s="6"/>
      <c r="K52" s="6"/>
      <c r="L52" s="6"/>
      <c r="M52" s="6"/>
      <c r="N52" s="6"/>
      <c r="O52" s="6"/>
      <c r="P52" s="6"/>
      <c r="Q52" s="6"/>
      <c r="R52" s="97" t="str">
        <f t="shared" si="0"/>
        <v>View</v>
      </c>
      <c r="S52" s="10"/>
    </row>
    <row r="53" spans="1:19" s="131" customFormat="1" ht="26.4" x14ac:dyDescent="0.25">
      <c r="A53" s="126"/>
      <c r="B53" s="127" t="s">
        <v>1178</v>
      </c>
      <c r="C53" s="128" t="str">
        <f>IF(B53="","-",IF(ISNA(VLOOKUP($B53,'API List'!$B$4:$S$299,2,0))=TRUE,"",VLOOKUP($B53,'API List'!$B$4:$S$299,2,0)))</f>
        <v>#28</v>
      </c>
      <c r="D53" s="128" t="str">
        <f>IF(B53="","-",IF(ISNA(VLOOKUP($B53,'API List'!$B$4:$S$298,6,0))=TRUE,"",VLOOKUP($B53,'API List'!$B$4:$S$298,6,0)))</f>
        <v>Done</v>
      </c>
      <c r="E53" s="128" t="str">
        <f>IF(B53="","-",IF(ISNA(VLOOKUP($B53,'API List'!$B$4:$S$299,3,0))=TRUE,"",VLOOKUP($B53,'API List'!$B$4:$S$299,3,0)))</f>
        <v>Group: Chấp nhận điều khoản quyền riêng tư</v>
      </c>
      <c r="F53" s="128">
        <f>IF(B53="","-",IF(ISNA(VLOOKUP($B53,'API List'!$B$4:$S$299,9,0))=TRUE,"",VLOOKUP($B53,'API List'!$B$4:$S$299,9,0)))</f>
        <v>0</v>
      </c>
      <c r="G53" s="128">
        <f>IF(B53="","-",IF(ISNA(VLOOKUP($B53,'API List'!$B$4:$S$299,14,0))=TRUE,"",VLOOKUP($B53,'API List'!$B$4:$S$299,14,0)))</f>
        <v>0</v>
      </c>
      <c r="H53" s="128">
        <f>IF(B53="","-",IF(ISNA(VLOOKUP($B53,'API List'!$B$4:$S$299,15,0))=TRUE,"",VLOOKUP($B53,'API List'!$B$4:$S$299,15,0)))</f>
        <v>0</v>
      </c>
      <c r="I53" s="129" t="s">
        <v>108</v>
      </c>
      <c r="J53" s="127"/>
      <c r="K53" s="127"/>
      <c r="L53" s="127"/>
      <c r="M53" s="127"/>
      <c r="N53" s="127"/>
      <c r="O53" s="127"/>
      <c r="P53" s="127"/>
      <c r="Q53" s="127"/>
      <c r="R53" s="130" t="str">
        <f t="shared" si="0"/>
        <v>View</v>
      </c>
    </row>
    <row r="54" spans="1:19" ht="52.8" x14ac:dyDescent="0.25">
      <c r="A54" s="66"/>
      <c r="B54" s="6" t="s">
        <v>1179</v>
      </c>
      <c r="C54" s="15" t="str">
        <f>IF(B54="","-",IF(ISNA(VLOOKUP($B54,'API List'!$B$4:$S$299,2,0))=TRUE,"",VLOOKUP($B54,'API List'!$B$4:$S$299,2,0)))</f>
        <v>#29</v>
      </c>
      <c r="D54" s="15" t="str">
        <f>IF(B54="","-",IF(ISNA(VLOOKUP($B54,'API List'!$B$4:$S$298,6,0))=TRUE,"",VLOOKUP($B54,'API List'!$B$4:$S$298,6,0)))</f>
        <v>Done</v>
      </c>
      <c r="E54" s="15" t="str">
        <f>IF(B54="","-",IF(ISNA(VLOOKUP($B54,'API List'!$B$4:$S$299,3,0))=TRUE,"",VLOOKUP($B54,'API List'!$B$4:$S$299,3,0)))</f>
        <v>Chấp nhận điều khoản quyền riêng tư</v>
      </c>
      <c r="F54" s="15" t="str">
        <f>IF(B54="","-",IF(ISNA(VLOOKUP($B54,'API List'!$B$4:$S$299,9,0))=TRUE,"",VLOOKUP($B54,'API List'!$B$4:$S$299,9,0)))</f>
        <v xml:space="preserve">POST </v>
      </c>
      <c r="G54" s="15" t="str">
        <f>IF(B54="","-",IF(ISNA(VLOOKUP($B54,'API List'!$B$4:$S$299,14,0))=TRUE,"",VLOOKUP($B54,'API List'!$B$4:$S$299,14,0)))</f>
        <v xml:space="preserve">{_x000D_
    "status": "EFFECTIVE"_x000D_
} </v>
      </c>
      <c r="H54" s="15" t="str">
        <f>IF(B54="","-",IF(ISNA(VLOOKUP($B54,'API List'!$B$4:$S$299,15,0))=TRUE,"",VLOOKUP($B54,'API List'!$B$4:$S$299,15,0)))</f>
        <v xml:space="preserve">{_x000D_
    "content": [], _x000D_
    "totalElements": 0, _x000D_
    "totalPage": 0_x000D_
} </v>
      </c>
      <c r="I54" s="21" t="s">
        <v>108</v>
      </c>
      <c r="J54" s="6" t="s">
        <v>1134</v>
      </c>
      <c r="K54" s="6" t="s">
        <v>1135</v>
      </c>
      <c r="L54" s="132" t="s">
        <v>1180</v>
      </c>
      <c r="M54" s="6" t="s">
        <v>17</v>
      </c>
      <c r="N54" s="6"/>
      <c r="O54" s="6"/>
      <c r="P54" s="6"/>
      <c r="Q54" s="6"/>
      <c r="R54" s="97" t="str">
        <f t="shared" si="0"/>
        <v>View</v>
      </c>
      <c r="S54" s="10"/>
    </row>
    <row r="55" spans="1:19" ht="118.8" x14ac:dyDescent="0.25">
      <c r="A55" s="66"/>
      <c r="B55" s="6" t="s">
        <v>1181</v>
      </c>
      <c r="C55" s="15" t="str">
        <f>IF(B55="","-",IF(ISNA(VLOOKUP($B55,'API List'!$B$4:$S$299,2,0))=TRUE,"",VLOOKUP($B55,'API List'!$B$4:$S$299,2,0)))</f>
        <v>#30</v>
      </c>
      <c r="D55" s="15" t="str">
        <f>IF(B55="","-",IF(ISNA(VLOOKUP($B55,'API List'!$B$4:$S$298,6,0))=TRUE,"",VLOOKUP($B55,'API List'!$B$4:$S$298,6,0)))</f>
        <v>Done</v>
      </c>
      <c r="E55" s="15" t="str">
        <f>IF(B55="","-",IF(ISNA(VLOOKUP($B55,'API List'!$B$4:$S$299,3,0))=TRUE,"",VLOOKUP($B55,'API List'!$B$4:$S$299,3,0)))</f>
        <v>Chấp nhận điều khoản quyền riêng tư</v>
      </c>
      <c r="F55" s="15" t="str">
        <f>IF(B55="","-",IF(ISNA(VLOOKUP($B55,'API List'!$B$4:$S$299,9,0))=TRUE,"",VLOOKUP($B55,'API List'!$B$4:$S$299,9,0)))</f>
        <v xml:space="preserve">POST </v>
      </c>
      <c r="G55" s="15" t="str">
        <f>IF(B55="","-",IF(ISNA(VLOOKUP($B55,'API List'!$B$4:$S$299,14,0))=TRUE,"",VLOOKUP($B55,'API List'!$B$4:$S$299,14,0)))</f>
        <v xml:space="preserve">{_x000D_
    "consentType": "TERMS_OF_USE", _x000D_
    "deviceId": "ff114faaf80a4878", _x000D_
    "diaryInfo": "Đồng ý với điều khoản sử dụng vundefined", _x000D_
    "status": "SUCCESS"_x000D_
} </v>
      </c>
      <c r="H55" s="15" t="str">
        <f>IF(B55="","-",IF(ISNA(VLOOKUP($B55,'API List'!$B$4:$S$299,15,0))=TRUE,"",VLOOKUP($B55,'API List'!$B$4:$S$299,15,0)))</f>
        <v xml:space="preserve">{_x000D_
    "account": "huynhvanthok17081@gmail.com", _x000D_
    "consentType": "TERMS_OF_USE", _x000D_
    "createdDate": "2025-08-11T10:01:41.808+00:00", _x000D_
    "dateTime": "2025-08-11T10:01:41.808+00:00", _x000D_
    "deviceId": "ff114faaf80a4878", _x000D_
    "deviceName": null, _x000D_
    "diaryInfo": "Đồng ý với điều khoản sử dụng vundefined", _x000D_
    "id": "6899bf851d1b423b0cdfe21b", _x000D_
    "status": "SUCCESS"_x000D_
} </v>
      </c>
      <c r="I55" s="21" t="s">
        <v>108</v>
      </c>
      <c r="J55" s="6" t="s">
        <v>1134</v>
      </c>
      <c r="K55" s="6" t="s">
        <v>1135</v>
      </c>
      <c r="L55" s="132" t="s">
        <v>1182</v>
      </c>
      <c r="M55" s="6" t="s">
        <v>17</v>
      </c>
      <c r="N55" s="6"/>
      <c r="O55" s="6"/>
      <c r="P55" s="6"/>
      <c r="Q55" s="6"/>
      <c r="R55" s="97" t="str">
        <f t="shared" si="0"/>
        <v>View</v>
      </c>
      <c r="S55" s="10"/>
    </row>
    <row r="56" spans="1:19" ht="39.6" x14ac:dyDescent="0.25">
      <c r="A56" s="66"/>
      <c r="B56" s="6" t="s">
        <v>1181</v>
      </c>
      <c r="C56" s="15"/>
      <c r="D56" s="15" t="str">
        <f>IF(B56="","-",IF(ISNA(VLOOKUP($B56,'API List'!$B$4:$S$298,6,0))=TRUE,"",VLOOKUP($B56,'API List'!$B$4:$S$298,6,0)))</f>
        <v>Done</v>
      </c>
      <c r="E56" s="15" t="str">
        <f>IF(B56="","-",IF(ISNA(VLOOKUP($B56,'API List'!$B$4:$S$299,3,0))=TRUE,"",VLOOKUP($B56,'API List'!$B$4:$S$299,3,0)))</f>
        <v>Chấp nhận điều khoản quyền riêng tư</v>
      </c>
      <c r="F56" s="15" t="str">
        <f>IF(B56="","-",IF(ISNA(VLOOKUP($B56,'API List'!$B$4:$S$299,9,0))=TRUE,"",VLOOKUP($B56,'API List'!$B$4:$S$299,9,0)))</f>
        <v xml:space="preserve">POST </v>
      </c>
      <c r="G56" s="15" t="str">
        <f>IF(B56="","-",IF(ISNA(VLOOKUP($B56,'API List'!$B$4:$S$299,14,0))=TRUE,"",VLOOKUP($B56,'API List'!$B$4:$S$299,14,0)))</f>
        <v xml:space="preserve">{_x000D_
    "consentType": "TERMS_OF_USE", _x000D_
    "deviceId": "ff114faaf80a4878", _x000D_
    "diaryInfo": "Đồng ý với điều khoản sử dụng vundefined", _x000D_
    "status": "SUCCESS"_x000D_
} </v>
      </c>
      <c r="H56" s="15" t="str">
        <f>IF(B56="","-",IF(ISNA(VLOOKUP($B56,'API List'!$B$4:$S$299,15,0))=TRUE,"",VLOOKUP($B56,'API List'!$B$4:$S$299,15,0)))</f>
        <v xml:space="preserve">{_x000D_
    "account": "huynhvanthok17081@gmail.com", _x000D_
    "consentType": "TERMS_OF_USE", _x000D_
    "createdDate": "2025-08-11T10:01:41.808+00:00", _x000D_
    "dateTime": "2025-08-11T10:01:41.808+00:00", _x000D_
    "deviceId": "ff114faaf80a4878", _x000D_
    "deviceName": null, _x000D_
    "diaryInfo": "Đồng ý với điều khoản sử dụng vundefined", _x000D_
    "id": "6899bf851d1b423b0cdfe21b", _x000D_
    "status": "SUCCESS"_x000D_
} </v>
      </c>
      <c r="I56" s="21" t="s">
        <v>108</v>
      </c>
      <c r="J56" s="6" t="s">
        <v>1134</v>
      </c>
      <c r="K56" s="6" t="s">
        <v>27</v>
      </c>
      <c r="L56" s="132" t="s">
        <v>1183</v>
      </c>
      <c r="M56" s="6" t="s">
        <v>17</v>
      </c>
      <c r="N56" s="6"/>
      <c r="O56" s="6"/>
      <c r="P56" s="6"/>
      <c r="Q56" s="6"/>
      <c r="R56" s="97" t="str">
        <f t="shared" si="0"/>
        <v>View</v>
      </c>
      <c r="S56" s="10"/>
    </row>
    <row r="57" spans="1:19" ht="224.4" x14ac:dyDescent="0.25">
      <c r="A57" s="66"/>
      <c r="B57" s="6" t="s">
        <v>1181</v>
      </c>
      <c r="C57" s="15" t="str">
        <f>IF(B57="","-",IF(ISNA(VLOOKUP($B57,'API List'!$B$4:$S$299,2,0))=TRUE,"",VLOOKUP($B57,'API List'!$B$4:$S$299,2,0)))</f>
        <v>#30</v>
      </c>
      <c r="D57" s="15" t="str">
        <f>IF(B57="","-",IF(ISNA(VLOOKUP($B57,'API List'!$B$4:$S$298,6,0))=TRUE,"",VLOOKUP($B57,'API List'!$B$4:$S$298,6,0)))</f>
        <v>Done</v>
      </c>
      <c r="E57" s="15" t="str">
        <f>IF(B57="","-",IF(ISNA(VLOOKUP($B57,'API List'!$B$4:$S$299,3,0))=TRUE,"",VLOOKUP($B57,'API List'!$B$4:$S$299,3,0)))</f>
        <v>Chấp nhận điều khoản quyền riêng tư</v>
      </c>
      <c r="F57" s="15" t="str">
        <f>IF(B57="","-",IF(ISNA(VLOOKUP($B57,'API List'!$B$4:$S$299,9,0))=TRUE,"",VLOOKUP($B57,'API List'!$B$4:$S$299,9,0)))</f>
        <v xml:space="preserve">POST </v>
      </c>
      <c r="G57" s="15" t="str">
        <f>IF(B57="","-",IF(ISNA(VLOOKUP($B57,'API List'!$B$4:$S$299,14,0))=TRUE,"",VLOOKUP($B57,'API List'!$B$4:$S$299,14,0)))</f>
        <v xml:space="preserve">{_x000D_
    "consentType": "TERMS_OF_USE", _x000D_
    "deviceId": "ff114faaf80a4878", _x000D_
    "diaryInfo": "Đồng ý với điều khoản sử dụng vundefined", _x000D_
    "status": "SUCCESS"_x000D_
} </v>
      </c>
      <c r="H57" s="15" t="str">
        <f>IF(B57="","-",IF(ISNA(VLOOKUP($B57,'API List'!$B$4:$S$299,15,0))=TRUE,"",VLOOKUP($B57,'API List'!$B$4:$S$299,15,0)))</f>
        <v xml:space="preserve">{_x000D_
    "account": "huynhvanthok17081@gmail.com", _x000D_
    "consentType": "TERMS_OF_USE", _x000D_
    "createdDate": "2025-08-11T10:01:41.808+00:00", _x000D_
    "dateTime": "2025-08-11T10:01:41.808+00:00", _x000D_
    "deviceId": "ff114faaf80a4878", _x000D_
    "deviceName": null, _x000D_
    "diaryInfo": "Đồng ý với điều khoản sử dụng vundefined", _x000D_
    "id": "6899bf851d1b423b0cdfe21b", _x000D_
    "status": "SUCCESS"_x000D_
} </v>
      </c>
      <c r="I57" s="21" t="s">
        <v>108</v>
      </c>
      <c r="J57" s="6" t="s">
        <v>1134</v>
      </c>
      <c r="K57" s="6" t="s">
        <v>1184</v>
      </c>
      <c r="L57" s="6" t="s">
        <v>1185</v>
      </c>
      <c r="M57" s="6" t="s">
        <v>12</v>
      </c>
      <c r="N57" s="6"/>
      <c r="O57" s="6"/>
      <c r="P57" s="6" t="s">
        <v>1186</v>
      </c>
      <c r="Q57" s="6" t="s">
        <v>1187</v>
      </c>
      <c r="R57" s="97" t="str">
        <f t="shared" si="0"/>
        <v>View</v>
      </c>
      <c r="S57" s="10"/>
    </row>
    <row r="58" spans="1:19" ht="198" x14ac:dyDescent="0.25">
      <c r="A58" s="66"/>
      <c r="B58" s="6" t="s">
        <v>1188</v>
      </c>
      <c r="C58" s="15" t="str">
        <f>IF(B58="","-",IF(ISNA(VLOOKUP($B58,'API List'!$B$4:$S$299,2,0))=TRUE,"",VLOOKUP($B58,'API List'!$B$4:$S$299,2,0)))</f>
        <v/>
      </c>
      <c r="D58" s="15" t="str">
        <f>IF(B58="","-",IF(ISNA(VLOOKUP($B58,'API List'!$B$4:$S$298,6,0))=TRUE,"",VLOOKUP($B58,'API List'!$B$4:$S$298,6,0)))</f>
        <v/>
      </c>
      <c r="E58" s="15" t="str">
        <f>IF(B58="","-",IF(ISNA(VLOOKUP($B58,'API List'!$B$4:$S$299,3,0))=TRUE,"",VLOOKUP($B58,'API List'!$B$4:$S$299,3,0)))</f>
        <v/>
      </c>
      <c r="F58" s="15" t="str">
        <f>IF(B58="","-",IF(ISNA(VLOOKUP($B58,'API List'!$B$4:$S$299,9,0))=TRUE,"",VLOOKUP($B58,'API List'!$B$4:$S$299,9,0)))</f>
        <v/>
      </c>
      <c r="G58" s="15" t="str">
        <f>IF(B58="","-",IF(ISNA(VLOOKUP($B58,'API List'!$B$4:$S$299,14,0))=TRUE,"",VLOOKUP($B58,'API List'!$B$4:$S$299,14,0)))</f>
        <v/>
      </c>
      <c r="H58" s="15" t="str">
        <f>IF(B58="","-",IF(ISNA(VLOOKUP($B58,'API List'!$B$4:$S$299,15,0))=TRUE,"",VLOOKUP($B58,'API List'!$B$4:$S$299,15,0)))</f>
        <v/>
      </c>
      <c r="I58" s="21" t="s">
        <v>108</v>
      </c>
      <c r="J58" s="6" t="s">
        <v>1134</v>
      </c>
      <c r="K58" s="6" t="s">
        <v>1184</v>
      </c>
      <c r="L58" s="6" t="s">
        <v>1189</v>
      </c>
      <c r="M58" s="6" t="s">
        <v>17</v>
      </c>
      <c r="N58" s="6"/>
      <c r="O58" s="6"/>
      <c r="P58" s="6"/>
      <c r="Q58" s="6"/>
      <c r="R58" s="97" t="str">
        <f t="shared" si="0"/>
        <v>View</v>
      </c>
      <c r="S58" s="10"/>
    </row>
    <row r="59" spans="1:19" ht="66" x14ac:dyDescent="0.25">
      <c r="A59" s="66"/>
      <c r="B59" s="6" t="s">
        <v>1181</v>
      </c>
      <c r="C59" s="15" t="str">
        <f>IF(B59="","-",IF(ISNA(VLOOKUP($B59,'API List'!$B$4:$S$299,2,0))=TRUE,"",VLOOKUP($B59,'API List'!$B$4:$S$299,2,0)))</f>
        <v>#30</v>
      </c>
      <c r="D59" s="15" t="str">
        <f>IF(B59="","-",IF(ISNA(VLOOKUP($B59,'API List'!$B$4:$S$298,6,0))=TRUE,"",VLOOKUP($B59,'API List'!$B$4:$S$298,6,0)))</f>
        <v>Done</v>
      </c>
      <c r="E59" s="15" t="str">
        <f>IF(B59="","-",IF(ISNA(VLOOKUP($B59,'API List'!$B$4:$S$299,3,0))=TRUE,"",VLOOKUP($B59,'API List'!$B$4:$S$299,3,0)))</f>
        <v>Chấp nhận điều khoản quyền riêng tư</v>
      </c>
      <c r="F59" s="15" t="str">
        <f>IF(B59="","-",IF(ISNA(VLOOKUP($B59,'API List'!$B$4:$S$299,9,0))=TRUE,"",VLOOKUP($B59,'API List'!$B$4:$S$299,9,0)))</f>
        <v xml:space="preserve">POST </v>
      </c>
      <c r="G59" s="15" t="str">
        <f>IF(B59="","-",IF(ISNA(VLOOKUP($B59,'API List'!$B$4:$S$299,14,0))=TRUE,"",VLOOKUP($B59,'API List'!$B$4:$S$299,14,0)))</f>
        <v xml:space="preserve">{_x000D_
    "consentType": "TERMS_OF_USE", _x000D_
    "deviceId": "ff114faaf80a4878", _x000D_
    "diaryInfo": "Đồng ý với điều khoản sử dụng vundefined", _x000D_
    "status": "SUCCESS"_x000D_
} </v>
      </c>
      <c r="H59" s="15" t="str">
        <f>IF(B59="","-",IF(ISNA(VLOOKUP($B59,'API List'!$B$4:$S$299,15,0))=TRUE,"",VLOOKUP($B59,'API List'!$B$4:$S$299,15,0)))</f>
        <v xml:space="preserve">{_x000D_
    "account": "huynhvanthok17081@gmail.com", _x000D_
    "consentType": "TERMS_OF_USE", _x000D_
    "createdDate": "2025-08-11T10:01:41.808+00:00", _x000D_
    "dateTime": "2025-08-11T10:01:41.808+00:00", _x000D_
    "deviceId": "ff114faaf80a4878", _x000D_
    "deviceName": null, _x000D_
    "diaryInfo": "Đồng ý với điều khoản sử dụng vundefined", _x000D_
    "id": "6899bf851d1b423b0cdfe21b", _x000D_
    "status": "SUCCESS"_x000D_
} </v>
      </c>
      <c r="I59" s="21" t="s">
        <v>108</v>
      </c>
      <c r="J59" s="6" t="s">
        <v>1134</v>
      </c>
      <c r="K59" s="6" t="s">
        <v>1137</v>
      </c>
      <c r="L59" s="132" t="s">
        <v>1190</v>
      </c>
      <c r="M59" s="6" t="s">
        <v>12</v>
      </c>
      <c r="N59" s="6"/>
      <c r="O59" s="6"/>
      <c r="P59" s="179" t="s">
        <v>1191</v>
      </c>
      <c r="Q59" s="6" t="s">
        <v>1192</v>
      </c>
      <c r="R59" s="97" t="str">
        <f t="shared" si="0"/>
        <v>View</v>
      </c>
      <c r="S59" s="10"/>
    </row>
    <row r="60" spans="1:19" ht="52.8" x14ac:dyDescent="0.25">
      <c r="A60" s="66"/>
      <c r="B60" s="6" t="s">
        <v>1181</v>
      </c>
      <c r="C60" s="15" t="str">
        <f>IF(B60="","-",IF(ISNA(VLOOKUP($B60,'API List'!$B$4:$S$299,2,0))=TRUE,"",VLOOKUP($B60,'API List'!$B$4:$S$299,2,0)))</f>
        <v>#30</v>
      </c>
      <c r="D60" s="15" t="str">
        <f>IF(B60="","-",IF(ISNA(VLOOKUP($B60,'API List'!$B$4:$S$298,6,0))=TRUE,"",VLOOKUP($B60,'API List'!$B$4:$S$298,6,0)))</f>
        <v>Done</v>
      </c>
      <c r="E60" s="15" t="str">
        <f>IF(B60="","-",IF(ISNA(VLOOKUP($B60,'API List'!$B$4:$S$299,3,0))=TRUE,"",VLOOKUP($B60,'API List'!$B$4:$S$299,3,0)))</f>
        <v>Chấp nhận điều khoản quyền riêng tư</v>
      </c>
      <c r="F60" s="15" t="str">
        <f>IF(B60="","-",IF(ISNA(VLOOKUP($B60,'API List'!$B$4:$S$299,9,0))=TRUE,"",VLOOKUP($B60,'API List'!$B$4:$S$299,9,0)))</f>
        <v xml:space="preserve">POST </v>
      </c>
      <c r="G60" s="15" t="str">
        <f>IF(B60="","-",IF(ISNA(VLOOKUP($B60,'API List'!$B$4:$S$299,14,0))=TRUE,"",VLOOKUP($B60,'API List'!$B$4:$S$299,14,0)))</f>
        <v xml:space="preserve">{_x000D_
    "consentType": "TERMS_OF_USE", _x000D_
    "deviceId": "ff114faaf80a4878", _x000D_
    "diaryInfo": "Đồng ý với điều khoản sử dụng vundefined", _x000D_
    "status": "SUCCESS"_x000D_
} </v>
      </c>
      <c r="H60" s="15" t="str">
        <f>IF(B60="","-",IF(ISNA(VLOOKUP($B60,'API List'!$B$4:$S$299,15,0))=TRUE,"",VLOOKUP($B60,'API List'!$B$4:$S$299,15,0)))</f>
        <v xml:space="preserve">{_x000D_
    "account": "huynhvanthok17081@gmail.com", _x000D_
    "consentType": "TERMS_OF_USE", _x000D_
    "createdDate": "2025-08-11T10:01:41.808+00:00", _x000D_
    "dateTime": "2025-08-11T10:01:41.808+00:00", _x000D_
    "deviceId": "ff114faaf80a4878", _x000D_
    "deviceName": null, _x000D_
    "diaryInfo": "Đồng ý với điều khoản sử dụng vundefined", _x000D_
    "id": "6899bf851d1b423b0cdfe21b", _x000D_
    "status": "SUCCESS"_x000D_
} </v>
      </c>
      <c r="I60" s="21" t="s">
        <v>108</v>
      </c>
      <c r="J60" s="6" t="s">
        <v>1134</v>
      </c>
      <c r="K60" s="6" t="s">
        <v>1137</v>
      </c>
      <c r="L60" s="132" t="s">
        <v>1193</v>
      </c>
      <c r="M60" s="6" t="s">
        <v>12</v>
      </c>
      <c r="N60" s="6"/>
      <c r="O60" s="6"/>
      <c r="P60" s="179" t="s">
        <v>1191</v>
      </c>
      <c r="Q60" s="6" t="s">
        <v>1194</v>
      </c>
      <c r="R60" s="97" t="str">
        <f t="shared" si="0"/>
        <v>View</v>
      </c>
      <c r="S60" s="10"/>
    </row>
    <row r="61" spans="1:19" x14ac:dyDescent="0.25">
      <c r="A61" s="66"/>
      <c r="B61" s="6"/>
      <c r="C61" s="15" t="str">
        <f>IF(B61="","-",IF(ISNA(VLOOKUP($B61,'API List'!$B$4:$S$299,2,0))=TRUE,"",VLOOKUP($B61,'API List'!$B$4:$S$299,2,0)))</f>
        <v>-</v>
      </c>
      <c r="D61" s="15" t="str">
        <f>IF(B61="","-",IF(ISNA(VLOOKUP($B61,'API List'!$B$4:$S$298,6,0))=TRUE,"",VLOOKUP($B61,'API List'!$B$4:$S$298,6,0)))</f>
        <v>-</v>
      </c>
      <c r="E61" s="15" t="str">
        <f>IF(B61="","-",IF(ISNA(VLOOKUP($B61,'API List'!$B$4:$S$299,3,0))=TRUE,"",VLOOKUP($B61,'API List'!$B$4:$S$299,3,0)))</f>
        <v>-</v>
      </c>
      <c r="F61" s="15" t="str">
        <f>IF(B61="","-",IF(ISNA(VLOOKUP($B61,'API List'!$B$4:$S$299,9,0))=TRUE,"",VLOOKUP($B61,'API List'!$B$4:$S$299,9,0)))</f>
        <v>-</v>
      </c>
      <c r="G61" s="15" t="str">
        <f>IF(B61="","-",IF(ISNA(VLOOKUP($B61,'API List'!$B$4:$S$299,14,0))=TRUE,"",VLOOKUP($B61,'API List'!$B$4:$S$299,14,0)))</f>
        <v>-</v>
      </c>
      <c r="H61" s="15" t="str">
        <f>IF(B61="","-",IF(ISNA(VLOOKUP($B61,'API List'!$B$4:$S$299,15,0))=TRUE,"",VLOOKUP($B61,'API List'!$B$4:$S$299,15,0)))</f>
        <v>-</v>
      </c>
      <c r="I61" s="21" t="s">
        <v>108</v>
      </c>
      <c r="J61" s="6"/>
      <c r="K61" s="6"/>
      <c r="L61" s="6"/>
      <c r="M61" s="6"/>
      <c r="N61" s="6"/>
      <c r="O61" s="6"/>
      <c r="P61" s="6"/>
      <c r="Q61" s="6"/>
      <c r="R61" s="97" t="str">
        <f t="shared" si="0"/>
        <v>View</v>
      </c>
      <c r="S61" s="10"/>
    </row>
    <row r="62" spans="1:19" x14ac:dyDescent="0.25">
      <c r="A62" s="66"/>
      <c r="B62" s="6"/>
      <c r="C62" s="15" t="str">
        <f>IF(B62="","-",IF(ISNA(VLOOKUP($B62,'API List'!$B$4:$S$299,2,0))=TRUE,"",VLOOKUP($B62,'API List'!$B$4:$S$299,2,0)))</f>
        <v>-</v>
      </c>
      <c r="D62" s="15" t="str">
        <f>IF(B62="","-",IF(ISNA(VLOOKUP($B62,'API List'!$B$4:$S$298,6,0))=TRUE,"",VLOOKUP($B62,'API List'!$B$4:$S$298,6,0)))</f>
        <v>-</v>
      </c>
      <c r="E62" s="15" t="str">
        <f>IF(B62="","-",IF(ISNA(VLOOKUP($B62,'API List'!$B$4:$S$299,3,0))=TRUE,"",VLOOKUP($B62,'API List'!$B$4:$S$299,3,0)))</f>
        <v>-</v>
      </c>
      <c r="F62" s="15" t="str">
        <f>IF(B62="","-",IF(ISNA(VLOOKUP($B62,'API List'!$B$4:$S$299,9,0))=TRUE,"",VLOOKUP($B62,'API List'!$B$4:$S$299,9,0)))</f>
        <v>-</v>
      </c>
      <c r="G62" s="15" t="str">
        <f>IF(B62="","-",IF(ISNA(VLOOKUP($B62,'API List'!$B$4:$S$299,14,0))=TRUE,"",VLOOKUP($B62,'API List'!$B$4:$S$299,14,0)))</f>
        <v>-</v>
      </c>
      <c r="H62" s="15" t="str">
        <f>IF(B62="","-",IF(ISNA(VLOOKUP($B62,'API List'!$B$4:$S$299,15,0))=TRUE,"",VLOOKUP($B62,'API List'!$B$4:$S$299,15,0)))</f>
        <v>-</v>
      </c>
      <c r="I62" s="21" t="s">
        <v>108</v>
      </c>
      <c r="J62" s="6"/>
      <c r="K62" s="6"/>
      <c r="L62" s="6"/>
      <c r="M62" s="6"/>
      <c r="N62" s="6"/>
      <c r="O62" s="6"/>
      <c r="P62" s="6"/>
      <c r="Q62" s="6"/>
      <c r="R62" s="97" t="str">
        <f>HYPERLINK("#'"&amp;Q62&amp;"'!A1","View")</f>
        <v>View</v>
      </c>
      <c r="S62" s="10"/>
    </row>
    <row r="63" spans="1:19" x14ac:dyDescent="0.25">
      <c r="A63" s="66"/>
      <c r="B63" s="6"/>
      <c r="C63" s="15" t="str">
        <f>IF(B63="","-",IF(ISNA(VLOOKUP($B63,'API List'!$B$4:$S$299,2,0))=TRUE,"",VLOOKUP($B63,'API List'!$B$4:$S$299,2,0)))</f>
        <v>-</v>
      </c>
      <c r="D63" s="15" t="str">
        <f>IF(B63="","-",IF(ISNA(VLOOKUP($B63,'API List'!$B$4:$S$298,6,0))=TRUE,"",VLOOKUP($B63,'API List'!$B$4:$S$298,6,0)))</f>
        <v>-</v>
      </c>
      <c r="E63" s="15" t="str">
        <f>IF(B63="","-",IF(ISNA(VLOOKUP($B63,'API List'!$B$4:$S$299,3,0))=TRUE,"",VLOOKUP($B63,'API List'!$B$4:$S$299,3,0)))</f>
        <v>-</v>
      </c>
      <c r="F63" s="15" t="str">
        <f>IF(B63="","-",IF(ISNA(VLOOKUP($B63,'API List'!$B$4:$S$299,9,0))=TRUE,"",VLOOKUP($B63,'API List'!$B$4:$S$299,9,0)))</f>
        <v>-</v>
      </c>
      <c r="G63" s="15" t="str">
        <f>IF(B63="","-",IF(ISNA(VLOOKUP($B63,'API List'!$B$4:$S$299,14,0))=TRUE,"",VLOOKUP($B63,'API List'!$B$4:$S$299,14,0)))</f>
        <v>-</v>
      </c>
      <c r="H63" s="15" t="str">
        <f>IF(B63="","-",IF(ISNA(VLOOKUP($B63,'API List'!$B$4:$S$299,15,0))=TRUE,"",VLOOKUP($B63,'API List'!$B$4:$S$299,15,0)))</f>
        <v>-</v>
      </c>
      <c r="I63" s="21" t="s">
        <v>108</v>
      </c>
      <c r="J63" s="6"/>
      <c r="K63" s="6"/>
      <c r="L63" s="6"/>
      <c r="M63" s="6"/>
      <c r="N63" s="6"/>
      <c r="O63" s="6"/>
      <c r="P63" s="6"/>
      <c r="Q63" s="6"/>
      <c r="R63" s="97" t="str">
        <f t="shared" si="0"/>
        <v>View</v>
      </c>
      <c r="S63" s="10"/>
    </row>
    <row r="64" spans="1:19" x14ac:dyDescent="0.25">
      <c r="A64" s="66"/>
      <c r="B64" s="6"/>
      <c r="C64" s="15" t="str">
        <f>IF(B64="","-",IF(ISNA(VLOOKUP($B64,'API List'!$B$4:$S$299,2,0))=TRUE,"",VLOOKUP($B64,'API List'!$B$4:$S$299,2,0)))</f>
        <v>-</v>
      </c>
      <c r="D64" s="15" t="str">
        <f>IF(B64="","-",IF(ISNA(VLOOKUP($B64,'API List'!$B$4:$S$298,6,0))=TRUE,"",VLOOKUP($B64,'API List'!$B$4:$S$298,6,0)))</f>
        <v>-</v>
      </c>
      <c r="E64" s="15" t="str">
        <f>IF(B64="","-",IF(ISNA(VLOOKUP($B64,'API List'!$B$4:$S$299,3,0))=TRUE,"",VLOOKUP($B64,'API List'!$B$4:$S$299,3,0)))</f>
        <v>-</v>
      </c>
      <c r="F64" s="15" t="str">
        <f>IF(B64="","-",IF(ISNA(VLOOKUP($B64,'API List'!$B$4:$S$299,9,0))=TRUE,"",VLOOKUP($B64,'API List'!$B$4:$S$299,9,0)))</f>
        <v>-</v>
      </c>
      <c r="G64" s="15" t="str">
        <f>IF(B64="","-",IF(ISNA(VLOOKUP($B64,'API List'!$B$4:$S$299,14,0))=TRUE,"",VLOOKUP($B64,'API List'!$B$4:$S$299,14,0)))</f>
        <v>-</v>
      </c>
      <c r="H64" s="15" t="str">
        <f>IF(B64="","-",IF(ISNA(VLOOKUP($B64,'API List'!$B$4:$S$299,15,0))=TRUE,"",VLOOKUP($B64,'API List'!$B$4:$S$299,15,0)))</f>
        <v>-</v>
      </c>
      <c r="I64" s="21" t="s">
        <v>108</v>
      </c>
      <c r="J64" s="6"/>
      <c r="K64" s="6"/>
      <c r="L64" s="6"/>
      <c r="M64" s="6"/>
      <c r="N64" s="6"/>
      <c r="O64" s="6"/>
      <c r="P64" s="6"/>
      <c r="Q64" s="6"/>
      <c r="R64" s="97" t="str">
        <f t="shared" si="0"/>
        <v>View</v>
      </c>
      <c r="S64" s="10"/>
    </row>
    <row r="65" spans="1:19" x14ac:dyDescent="0.25">
      <c r="A65" s="66"/>
      <c r="B65" s="6"/>
      <c r="C65" s="15" t="str">
        <f>IF(B65="","-",IF(ISNA(VLOOKUP($B65,'API List'!$B$4:$S$299,2,0))=TRUE,"",VLOOKUP($B65,'API List'!$B$4:$S$299,2,0)))</f>
        <v>-</v>
      </c>
      <c r="D65" s="15" t="str">
        <f>IF(B65="","-",IF(ISNA(VLOOKUP($B65,'API List'!$B$4:$S$298,6,0))=TRUE,"",VLOOKUP($B65,'API List'!$B$4:$S$298,6,0)))</f>
        <v>-</v>
      </c>
      <c r="E65" s="15" t="str">
        <f>IF(B65="","-",IF(ISNA(VLOOKUP($B65,'API List'!$B$4:$S$299,3,0))=TRUE,"",VLOOKUP($B65,'API List'!$B$4:$S$299,3,0)))</f>
        <v>-</v>
      </c>
      <c r="F65" s="15" t="str">
        <f>IF(B65="","-",IF(ISNA(VLOOKUP($B65,'API List'!$B$4:$S$299,9,0))=TRUE,"",VLOOKUP($B65,'API List'!$B$4:$S$299,9,0)))</f>
        <v>-</v>
      </c>
      <c r="G65" s="15" t="str">
        <f>IF(B65="","-",IF(ISNA(VLOOKUP($B65,'API List'!$B$4:$S$299,14,0))=TRUE,"",VLOOKUP($B65,'API List'!$B$4:$S$299,14,0)))</f>
        <v>-</v>
      </c>
      <c r="H65" s="15" t="str">
        <f>IF(B65="","-",IF(ISNA(VLOOKUP($B65,'API List'!$B$4:$S$299,15,0))=TRUE,"",VLOOKUP($B65,'API List'!$B$4:$S$299,15,0)))</f>
        <v>-</v>
      </c>
      <c r="I65" s="21" t="s">
        <v>108</v>
      </c>
      <c r="J65" s="6"/>
      <c r="K65" s="6"/>
      <c r="L65" s="6"/>
      <c r="M65" s="6"/>
      <c r="N65" s="6"/>
      <c r="O65" s="6"/>
      <c r="P65" s="6"/>
      <c r="Q65" s="6"/>
      <c r="R65" s="97" t="str">
        <f t="shared" ref="R65:R436" si="1">HYPERLINK("#'"&amp;Q65&amp;"'!A1","View")</f>
        <v>View</v>
      </c>
      <c r="S65" s="10"/>
    </row>
    <row r="66" spans="1:19" x14ac:dyDescent="0.25">
      <c r="A66" s="66"/>
      <c r="B66" s="6"/>
      <c r="C66" s="15" t="str">
        <f>IF(B66="","-",IF(ISNA(VLOOKUP($B66,'API List'!$B$4:$S$299,2,0))=TRUE,"",VLOOKUP($B66,'API List'!$B$4:$S$299,2,0)))</f>
        <v>-</v>
      </c>
      <c r="D66" s="15" t="str">
        <f>IF(B66="","-",IF(ISNA(VLOOKUP($B66,'API List'!$B$4:$S$298,6,0))=TRUE,"",VLOOKUP($B66,'API List'!$B$4:$S$298,6,0)))</f>
        <v>-</v>
      </c>
      <c r="E66" s="15" t="str">
        <f>IF(B66="","-",IF(ISNA(VLOOKUP($B66,'API List'!$B$4:$S$299,3,0))=TRUE,"",VLOOKUP($B66,'API List'!$B$4:$S$299,3,0)))</f>
        <v>-</v>
      </c>
      <c r="F66" s="15" t="str">
        <f>IF(B66="","-",IF(ISNA(VLOOKUP($B66,'API List'!$B$4:$S$299,9,0))=TRUE,"",VLOOKUP($B66,'API List'!$B$4:$S$299,9,0)))</f>
        <v>-</v>
      </c>
      <c r="G66" s="15" t="str">
        <f>IF(B66="","-",IF(ISNA(VLOOKUP($B66,'API List'!$B$4:$S$299,14,0))=TRUE,"",VLOOKUP($B66,'API List'!$B$4:$S$299,14,0)))</f>
        <v>-</v>
      </c>
      <c r="H66" s="15" t="str">
        <f>IF(B66="","-",IF(ISNA(VLOOKUP($B66,'API List'!$B$4:$S$299,15,0))=TRUE,"",VLOOKUP($B66,'API List'!$B$4:$S$299,15,0)))</f>
        <v>-</v>
      </c>
      <c r="I66" s="21" t="s">
        <v>108</v>
      </c>
      <c r="J66" s="6"/>
      <c r="K66" s="6"/>
      <c r="L66" s="6"/>
      <c r="M66" s="6"/>
      <c r="N66" s="6"/>
      <c r="O66" s="6"/>
      <c r="P66" s="6"/>
      <c r="Q66" s="6"/>
      <c r="R66" s="97" t="str">
        <f t="shared" si="1"/>
        <v>View</v>
      </c>
      <c r="S66" s="10"/>
    </row>
    <row r="67" spans="1:19" x14ac:dyDescent="0.25">
      <c r="A67" s="66"/>
      <c r="B67" s="6"/>
      <c r="C67" s="15" t="str">
        <f>IF(B67="","-",IF(ISNA(VLOOKUP($B67,'API List'!$B$4:$S$299,2,0))=TRUE,"",VLOOKUP($B67,'API List'!$B$4:$S$299,2,0)))</f>
        <v>-</v>
      </c>
      <c r="D67" s="15" t="str">
        <f>IF(B67="","-",IF(ISNA(VLOOKUP($B67,'API List'!$B$4:$S$298,6,0))=TRUE,"",VLOOKUP($B67,'API List'!$B$4:$S$298,6,0)))</f>
        <v>-</v>
      </c>
      <c r="E67" s="15" t="str">
        <f>IF(B67="","-",IF(ISNA(VLOOKUP($B67,'API List'!$B$4:$S$299,3,0))=TRUE,"",VLOOKUP($B67,'API List'!$B$4:$S$299,3,0)))</f>
        <v>-</v>
      </c>
      <c r="F67" s="15" t="str">
        <f>IF(B67="","-",IF(ISNA(VLOOKUP($B67,'API List'!$B$4:$S$299,9,0))=TRUE,"",VLOOKUP($B67,'API List'!$B$4:$S$299,9,0)))</f>
        <v>-</v>
      </c>
      <c r="G67" s="15" t="str">
        <f>IF(B67="","-",IF(ISNA(VLOOKUP($B67,'API List'!$B$4:$S$299,14,0))=TRUE,"",VLOOKUP($B67,'API List'!$B$4:$S$299,14,0)))</f>
        <v>-</v>
      </c>
      <c r="H67" s="15" t="str">
        <f>IF(B67="","-",IF(ISNA(VLOOKUP($B67,'API List'!$B$4:$S$299,15,0))=TRUE,"",VLOOKUP($B67,'API List'!$B$4:$S$299,15,0)))</f>
        <v>-</v>
      </c>
      <c r="I67" s="21" t="s">
        <v>108</v>
      </c>
      <c r="J67" s="6"/>
      <c r="K67" s="6"/>
      <c r="L67" s="6"/>
      <c r="M67" s="6"/>
      <c r="N67" s="6"/>
      <c r="O67" s="6"/>
      <c r="P67" s="6"/>
      <c r="Q67" s="6"/>
      <c r="R67" s="97" t="str">
        <f t="shared" si="1"/>
        <v>View</v>
      </c>
      <c r="S67" s="10"/>
    </row>
    <row r="68" spans="1:19" x14ac:dyDescent="0.25">
      <c r="A68" s="66"/>
      <c r="B68" s="6"/>
      <c r="C68" s="15" t="str">
        <f>IF(B68="","-",IF(ISNA(VLOOKUP($B68,'API List'!$B$4:$S$299,2,0))=TRUE,"",VLOOKUP($B68,'API List'!$B$4:$S$299,2,0)))</f>
        <v>-</v>
      </c>
      <c r="D68" s="15" t="str">
        <f>IF(B68="","-",IF(ISNA(VLOOKUP($B68,'API List'!$B$4:$S$298,6,0))=TRUE,"",VLOOKUP($B68,'API List'!$B$4:$S$298,6,0)))</f>
        <v>-</v>
      </c>
      <c r="E68" s="15" t="str">
        <f>IF(B68="","-",IF(ISNA(VLOOKUP($B68,'API List'!$B$4:$S$299,3,0))=TRUE,"",VLOOKUP($B68,'API List'!$B$4:$S$299,3,0)))</f>
        <v>-</v>
      </c>
      <c r="F68" s="15" t="str">
        <f>IF(B68="","-",IF(ISNA(VLOOKUP($B68,'API List'!$B$4:$S$299,9,0))=TRUE,"",VLOOKUP($B68,'API List'!$B$4:$S$299,9,0)))</f>
        <v>-</v>
      </c>
      <c r="G68" s="15" t="str">
        <f>IF(B68="","-",IF(ISNA(VLOOKUP($B68,'API List'!$B$4:$S$299,14,0))=TRUE,"",VLOOKUP($B68,'API List'!$B$4:$S$299,14,0)))</f>
        <v>-</v>
      </c>
      <c r="H68" s="15" t="str">
        <f>IF(B68="","-",IF(ISNA(VLOOKUP($B68,'API List'!$B$4:$S$299,15,0))=TRUE,"",VLOOKUP($B68,'API List'!$B$4:$S$299,15,0)))</f>
        <v>-</v>
      </c>
      <c r="I68" s="21" t="s">
        <v>108</v>
      </c>
      <c r="J68" s="6"/>
      <c r="K68" s="6"/>
      <c r="L68" s="6"/>
      <c r="M68" s="6"/>
      <c r="N68" s="6"/>
      <c r="O68" s="6"/>
      <c r="P68" s="6"/>
      <c r="Q68" s="6"/>
      <c r="R68" s="97" t="str">
        <f t="shared" si="1"/>
        <v>View</v>
      </c>
      <c r="S68" s="10"/>
    </row>
    <row r="69" spans="1:19" x14ac:dyDescent="0.25">
      <c r="A69" s="66"/>
      <c r="B69" s="6"/>
      <c r="C69" s="15" t="str">
        <f>IF(B69="","-",IF(ISNA(VLOOKUP($B69,'API List'!$B$4:$S$299,2,0))=TRUE,"",VLOOKUP($B69,'API List'!$B$4:$S$299,2,0)))</f>
        <v>-</v>
      </c>
      <c r="D69" s="15" t="str">
        <f>IF(B69="","-",IF(ISNA(VLOOKUP($B69,'API List'!$B$4:$S$298,6,0))=TRUE,"",VLOOKUP($B69,'API List'!$B$4:$S$298,6,0)))</f>
        <v>-</v>
      </c>
      <c r="E69" s="15" t="str">
        <f>IF(B69="","-",IF(ISNA(VLOOKUP($B69,'API List'!$B$4:$S$299,3,0))=TRUE,"",VLOOKUP($B69,'API List'!$B$4:$S$299,3,0)))</f>
        <v>-</v>
      </c>
      <c r="F69" s="15" t="str">
        <f>IF(B69="","-",IF(ISNA(VLOOKUP($B69,'API List'!$B$4:$S$299,9,0))=TRUE,"",VLOOKUP($B69,'API List'!$B$4:$S$299,9,0)))</f>
        <v>-</v>
      </c>
      <c r="G69" s="15" t="str">
        <f>IF(B69="","-",IF(ISNA(VLOOKUP($B69,'API List'!$B$4:$S$299,14,0))=TRUE,"",VLOOKUP($B69,'API List'!$B$4:$S$299,14,0)))</f>
        <v>-</v>
      </c>
      <c r="H69" s="15" t="str">
        <f>IF(B69="","-",IF(ISNA(VLOOKUP($B69,'API List'!$B$4:$S$299,15,0))=TRUE,"",VLOOKUP($B69,'API List'!$B$4:$S$299,15,0)))</f>
        <v>-</v>
      </c>
      <c r="I69" s="21" t="s">
        <v>108</v>
      </c>
      <c r="J69" s="6"/>
      <c r="K69" s="6"/>
      <c r="L69" s="6"/>
      <c r="M69" s="6"/>
      <c r="N69" s="6"/>
      <c r="O69" s="6"/>
      <c r="P69" s="6"/>
      <c r="Q69" s="6"/>
      <c r="R69" s="97" t="str">
        <f t="shared" si="1"/>
        <v>View</v>
      </c>
      <c r="S69" s="10"/>
    </row>
    <row r="70" spans="1:19" x14ac:dyDescent="0.25">
      <c r="A70" s="66"/>
      <c r="B70" s="6"/>
      <c r="C70" s="15" t="str">
        <f>IF(B70="","-",IF(ISNA(VLOOKUP($B70,'API List'!$B$4:$S$299,2,0))=TRUE,"",VLOOKUP($B70,'API List'!$B$4:$S$299,2,0)))</f>
        <v>-</v>
      </c>
      <c r="D70" s="15" t="str">
        <f>IF(B70="","-",IF(ISNA(VLOOKUP($B70,'API List'!$B$4:$S$298,6,0))=TRUE,"",VLOOKUP($B70,'API List'!$B$4:$S$298,6,0)))</f>
        <v>-</v>
      </c>
      <c r="E70" s="15" t="str">
        <f>IF(B70="","-",IF(ISNA(VLOOKUP($B70,'API List'!$B$4:$S$299,3,0))=TRUE,"",VLOOKUP($B70,'API List'!$B$4:$S$299,3,0)))</f>
        <v>-</v>
      </c>
      <c r="F70" s="15" t="str">
        <f>IF(B70="","-",IF(ISNA(VLOOKUP($B70,'API List'!$B$4:$S$299,9,0))=TRUE,"",VLOOKUP($B70,'API List'!$B$4:$S$299,9,0)))</f>
        <v>-</v>
      </c>
      <c r="G70" s="15" t="str">
        <f>IF(B70="","-",IF(ISNA(VLOOKUP($B70,'API List'!$B$4:$S$299,14,0))=TRUE,"",VLOOKUP($B70,'API List'!$B$4:$S$299,14,0)))</f>
        <v>-</v>
      </c>
      <c r="H70" s="15" t="str">
        <f>IF(B70="","-",IF(ISNA(VLOOKUP($B70,'API List'!$B$4:$S$299,15,0))=TRUE,"",VLOOKUP($B70,'API List'!$B$4:$S$299,15,0)))</f>
        <v>-</v>
      </c>
      <c r="I70" s="21" t="s">
        <v>108</v>
      </c>
      <c r="J70" s="6"/>
      <c r="K70" s="6"/>
      <c r="L70" s="6"/>
      <c r="M70" s="6"/>
      <c r="N70" s="6"/>
      <c r="O70" s="6"/>
      <c r="P70" s="6"/>
      <c r="Q70" s="6"/>
      <c r="R70" s="97" t="str">
        <f t="shared" si="1"/>
        <v>View</v>
      </c>
      <c r="S70" s="10"/>
    </row>
    <row r="71" spans="1:19" x14ac:dyDescent="0.25">
      <c r="A71" s="66"/>
      <c r="B71" s="6"/>
      <c r="C71" s="15" t="str">
        <f>IF(B71="","-",IF(ISNA(VLOOKUP($B71,'API List'!$B$4:$S$299,2,0))=TRUE,"",VLOOKUP($B71,'API List'!$B$4:$S$299,2,0)))</f>
        <v>-</v>
      </c>
      <c r="D71" s="15" t="str">
        <f>IF(B71="","-",IF(ISNA(VLOOKUP($B71,'API List'!$B$4:$S$298,6,0))=TRUE,"",VLOOKUP($B71,'API List'!$B$4:$S$298,6,0)))</f>
        <v>-</v>
      </c>
      <c r="E71" s="15" t="str">
        <f>IF(B71="","-",IF(ISNA(VLOOKUP($B71,'API List'!$B$4:$S$299,3,0))=TRUE,"",VLOOKUP($B71,'API List'!$B$4:$S$299,3,0)))</f>
        <v>-</v>
      </c>
      <c r="F71" s="15" t="str">
        <f>IF(B71="","-",IF(ISNA(VLOOKUP($B71,'API List'!$B$4:$S$299,9,0))=TRUE,"",VLOOKUP($B71,'API List'!$B$4:$S$299,9,0)))</f>
        <v>-</v>
      </c>
      <c r="G71" s="15" t="str">
        <f>IF(B71="","-",IF(ISNA(VLOOKUP($B71,'API List'!$B$4:$S$299,14,0))=TRUE,"",VLOOKUP($B71,'API List'!$B$4:$S$299,14,0)))</f>
        <v>-</v>
      </c>
      <c r="H71" s="15" t="str">
        <f>IF(B71="","-",IF(ISNA(VLOOKUP($B71,'API List'!$B$4:$S$299,15,0))=TRUE,"",VLOOKUP($B71,'API List'!$B$4:$S$299,15,0)))</f>
        <v>-</v>
      </c>
      <c r="I71" s="21" t="s">
        <v>108</v>
      </c>
      <c r="J71" s="6"/>
      <c r="K71" s="6"/>
      <c r="L71" s="6"/>
      <c r="M71" s="6"/>
      <c r="N71" s="6"/>
      <c r="O71" s="6"/>
      <c r="P71" s="6"/>
      <c r="Q71" s="6"/>
      <c r="R71" s="97" t="str">
        <f t="shared" si="1"/>
        <v>View</v>
      </c>
      <c r="S71" s="10"/>
    </row>
    <row r="72" spans="1:19" s="131" customFormat="1" x14ac:dyDescent="0.25">
      <c r="A72" s="126"/>
      <c r="B72" s="127" t="s">
        <v>1195</v>
      </c>
      <c r="C72" s="128" t="str">
        <f>IF(B72="","-",IF(ISNA(VLOOKUP($B72,'API List'!$B$4:$S$299,2,0))=TRUE,"",VLOOKUP($B72,'API List'!$B$4:$S$299,2,0)))</f>
        <v>#9</v>
      </c>
      <c r="D72" s="128">
        <f>IF(B72="","-",IF(ISNA(VLOOKUP($B72,'API List'!$B$4:$S$298,6,0))=TRUE,"",VLOOKUP($B72,'API List'!$B$4:$S$298,6,0)))</f>
        <v>0</v>
      </c>
      <c r="E72" s="128" t="str">
        <f>IF(B72="","-",IF(ISNA(VLOOKUP($B72,'API List'!$B$4:$S$299,3,0))=TRUE,"",VLOOKUP($B72,'API List'!$B$4:$S$299,3,0)))</f>
        <v>Group: Đăng nhập</v>
      </c>
      <c r="F72" s="128">
        <f>IF(B72="","-",IF(ISNA(VLOOKUP($B72,'API List'!$B$4:$S$299,9,0))=TRUE,"",VLOOKUP($B72,'API List'!$B$4:$S$299,9,0)))</f>
        <v>0</v>
      </c>
      <c r="G72" s="128">
        <f>IF(B72="","-",IF(ISNA(VLOOKUP($B72,'API List'!$B$4:$S$299,14,0))=TRUE,"",VLOOKUP($B72,'API List'!$B$4:$S$299,14,0)))</f>
        <v>0</v>
      </c>
      <c r="H72" s="128">
        <f>IF(B72="","-",IF(ISNA(VLOOKUP($B72,'API List'!$B$4:$S$299,15,0))=TRUE,"",VLOOKUP($B72,'API List'!$B$4:$S$299,15,0)))</f>
        <v>0</v>
      </c>
      <c r="I72" s="129" t="s">
        <v>108</v>
      </c>
      <c r="J72" s="127"/>
      <c r="K72" s="127"/>
      <c r="L72" s="127"/>
      <c r="M72" s="127"/>
      <c r="N72" s="127"/>
      <c r="O72" s="127"/>
      <c r="P72" s="127"/>
      <c r="Q72" s="127"/>
      <c r="R72" s="130" t="str">
        <f t="shared" si="1"/>
        <v>View</v>
      </c>
    </row>
    <row r="73" spans="1:19" ht="132" x14ac:dyDescent="0.25">
      <c r="A73" s="66"/>
      <c r="B73" s="6" t="s">
        <v>1196</v>
      </c>
      <c r="C73" s="15" t="str">
        <f>IF(B73="","-",IF(ISNA(VLOOKUP($B73,'API List'!$B$4:$S$299,2,0))=TRUE,"",VLOOKUP($B73,'API List'!$B$4:$S$299,2,0)))</f>
        <v>#12</v>
      </c>
      <c r="D73" s="15" t="str">
        <f>IF(B73="","-",IF(ISNA(VLOOKUP($B73,'API List'!$B$4:$S$298,6,0))=TRUE,"",VLOOKUP($B73,'API List'!$B$4:$S$298,6,0)))</f>
        <v>Done</v>
      </c>
      <c r="E73" s="15" t="str">
        <f>IF(B73="","-",IF(ISNA(VLOOKUP($B73,'API List'!$B$4:$S$299,3,0))=TRUE,"",VLOOKUP($B73,'API List'!$B$4:$S$299,3,0)))</f>
        <v>Đăng nhập</v>
      </c>
      <c r="F73" s="15" t="str">
        <f>IF(B73="","-",IF(ISNA(VLOOKUP($B73,'API List'!$B$4:$S$299,9,0))=TRUE,"",VLOOKUP($B73,'API List'!$B$4:$S$299,9,0)))</f>
        <v xml:space="preserve">POST </v>
      </c>
      <c r="G73" s="15" t="str">
        <f>IF(B73="","-",IF(ISNA(VLOOKUP($B73,'API List'!$B$4:$S$299,14,0))=TRUE,"",VLOOKUP($B73,'API List'!$B$4:$S$299,14,0)))</f>
        <v xml:space="preserve">{_x000D_
    "password": "Abcd@1234", _x000D_
    "platform": "220333QAG", _x000D_
    "username": "0123456789"_x000D_
} </v>
      </c>
      <c r="H73" s="15" t="str">
        <f>IF(B73="","-",IF(ISNA(VLOOKUP($B73,'API List'!$B$4:$S$299,15,0))=TRUE,"",VLOOKUP($B73,'API List'!$B$4:$S$299,15,0)))</f>
        <v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v>
      </c>
      <c r="I73" s="21" t="s">
        <v>108</v>
      </c>
      <c r="J73" s="6" t="s">
        <v>1134</v>
      </c>
      <c r="K73" s="6" t="s">
        <v>1135</v>
      </c>
      <c r="L73" s="132" t="s">
        <v>1197</v>
      </c>
      <c r="M73" s="6" t="s">
        <v>17</v>
      </c>
      <c r="N73" s="6"/>
      <c r="O73" s="6"/>
      <c r="P73" s="6"/>
      <c r="Q73" s="6"/>
      <c r="R73" s="97" t="str">
        <f t="shared" si="1"/>
        <v>View</v>
      </c>
      <c r="S73" s="10"/>
    </row>
    <row r="74" spans="1:19" ht="39.6" x14ac:dyDescent="0.25">
      <c r="A74" s="66"/>
      <c r="B74" s="6" t="s">
        <v>1196</v>
      </c>
      <c r="C74" s="15" t="str">
        <f>IF(B74="","-",IF(ISNA(VLOOKUP($B74,'API List'!$B$4:$S$299,2,0))=TRUE,"",VLOOKUP($B74,'API List'!$B$4:$S$299,2,0)))</f>
        <v>#12</v>
      </c>
      <c r="D74" s="15" t="str">
        <f>IF(B74="","-",IF(ISNA(VLOOKUP($B74,'API List'!$B$4:$S$298,6,0))=TRUE,"",VLOOKUP($B74,'API List'!$B$4:$S$298,6,0)))</f>
        <v>Done</v>
      </c>
      <c r="E74" s="15" t="str">
        <f>IF(B74="","-",IF(ISNA(VLOOKUP($B74,'API List'!$B$4:$S$299,3,0))=TRUE,"",VLOOKUP($B74,'API List'!$B$4:$S$299,3,0)))</f>
        <v>Đăng nhập</v>
      </c>
      <c r="F74" s="15" t="str">
        <f>IF(B74="","-",IF(ISNA(VLOOKUP($B74,'API List'!$B$4:$S$299,9,0))=TRUE,"",VLOOKUP($B74,'API List'!$B$4:$S$299,9,0)))</f>
        <v xml:space="preserve">POST </v>
      </c>
      <c r="G74" s="15" t="str">
        <f>IF(B74="","-",IF(ISNA(VLOOKUP($B74,'API List'!$B$4:$S$299,14,0))=TRUE,"",VLOOKUP($B74,'API List'!$B$4:$S$299,14,0)))</f>
        <v xml:space="preserve">{_x000D_
    "password": "Abcd@1234", _x000D_
    "platform": "220333QAG", _x000D_
    "username": "0123456789"_x000D_
} </v>
      </c>
      <c r="H74" s="15" t="str">
        <f>IF(B74="","-",IF(ISNA(VLOOKUP($B74,'API List'!$B$4:$S$299,15,0))=TRUE,"",VLOOKUP($B74,'API List'!$B$4:$S$299,15,0)))</f>
        <v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v>
      </c>
      <c r="I74" s="21" t="s">
        <v>108</v>
      </c>
      <c r="J74" s="6" t="s">
        <v>1134</v>
      </c>
      <c r="K74" s="6" t="s">
        <v>1198</v>
      </c>
      <c r="L74" s="6" t="s">
        <v>1199</v>
      </c>
      <c r="M74" s="6" t="s">
        <v>12</v>
      </c>
      <c r="N74" s="6"/>
      <c r="O74" s="6"/>
      <c r="P74" s="179" t="s">
        <v>1200</v>
      </c>
      <c r="Q74" s="6" t="s">
        <v>1201</v>
      </c>
      <c r="R74" s="97" t="str">
        <f t="shared" si="1"/>
        <v>View</v>
      </c>
      <c r="S74" s="10"/>
    </row>
    <row r="75" spans="1:19" ht="66" x14ac:dyDescent="0.25">
      <c r="A75" s="66"/>
      <c r="B75" s="6" t="s">
        <v>1196</v>
      </c>
      <c r="C75" s="15" t="str">
        <f>IF(B75="","-",IF(ISNA(VLOOKUP($B75,'API List'!$B$4:$S$299,2,0))=TRUE,"",VLOOKUP($B75,'API List'!$B$4:$S$299,2,0)))</f>
        <v>#12</v>
      </c>
      <c r="D75" s="15" t="str">
        <f>IF(B75="","-",IF(ISNA(VLOOKUP($B75,'API List'!$B$4:$S$298,6,0))=TRUE,"",VLOOKUP($B75,'API List'!$B$4:$S$298,6,0)))</f>
        <v>Done</v>
      </c>
      <c r="E75" s="15" t="str">
        <f>IF(B75="","-",IF(ISNA(VLOOKUP($B75,'API List'!$B$4:$S$299,3,0))=TRUE,"",VLOOKUP($B75,'API List'!$B$4:$S$299,3,0)))</f>
        <v>Đăng nhập</v>
      </c>
      <c r="F75" s="15" t="str">
        <f>IF(B75="","-",IF(ISNA(VLOOKUP($B75,'API List'!$B$4:$S$299,9,0))=TRUE,"",VLOOKUP($B75,'API List'!$B$4:$S$299,9,0)))</f>
        <v xml:space="preserve">POST </v>
      </c>
      <c r="G75" s="15" t="str">
        <f>IF(B75="","-",IF(ISNA(VLOOKUP($B75,'API List'!$B$4:$S$299,14,0))=TRUE,"",VLOOKUP($B75,'API List'!$B$4:$S$299,14,0)))</f>
        <v xml:space="preserve">{_x000D_
    "password": "Abcd@1234", _x000D_
    "platform": "220333QAG", _x000D_
    "username": "0123456789"_x000D_
} </v>
      </c>
      <c r="H75" s="15" t="str">
        <f>IF(B75="","-",IF(ISNA(VLOOKUP($B75,'API List'!$B$4:$S$299,15,0))=TRUE,"",VLOOKUP($B75,'API List'!$B$4:$S$299,15,0)))</f>
        <v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v>
      </c>
      <c r="I75" s="21" t="s">
        <v>108</v>
      </c>
      <c r="J75" s="6" t="s">
        <v>1134</v>
      </c>
      <c r="K75" s="6" t="s">
        <v>1137</v>
      </c>
      <c r="L75" s="6" t="s">
        <v>1202</v>
      </c>
      <c r="M75" s="6" t="s">
        <v>12</v>
      </c>
      <c r="N75" s="6"/>
      <c r="O75" s="6"/>
      <c r="P75" s="6" t="s">
        <v>1203</v>
      </c>
      <c r="Q75" s="6" t="s">
        <v>1204</v>
      </c>
      <c r="R75" s="97" t="str">
        <f t="shared" si="1"/>
        <v>View</v>
      </c>
      <c r="S75" s="10"/>
    </row>
    <row r="76" spans="1:19" ht="382.8" x14ac:dyDescent="0.25">
      <c r="A76" s="66"/>
      <c r="B76" s="6" t="s">
        <v>1196</v>
      </c>
      <c r="C76" s="15" t="str">
        <f>IF(B76="","-",IF(ISNA(VLOOKUP($B76,'API List'!$B$4:$S$299,2,0))=TRUE,"",VLOOKUP($B76,'API List'!$B$4:$S$299,2,0)))</f>
        <v>#12</v>
      </c>
      <c r="D76" s="15" t="str">
        <f>IF(B76="","-",IF(ISNA(VLOOKUP($B76,'API List'!$B$4:$S$298,6,0))=TRUE,"",VLOOKUP($B76,'API List'!$B$4:$S$298,6,0)))</f>
        <v>Done</v>
      </c>
      <c r="E76" s="15" t="str">
        <f>IF(B76="","-",IF(ISNA(VLOOKUP($B76,'API List'!$B$4:$S$299,3,0))=TRUE,"",VLOOKUP($B76,'API List'!$B$4:$S$299,3,0)))</f>
        <v>Đăng nhập</v>
      </c>
      <c r="F76" s="15" t="str">
        <f>IF(B76="","-",IF(ISNA(VLOOKUP($B76,'API List'!$B$4:$S$299,9,0))=TRUE,"",VLOOKUP($B76,'API List'!$B$4:$S$299,9,0)))</f>
        <v xml:space="preserve">POST </v>
      </c>
      <c r="G76" s="15" t="str">
        <f>IF(B76="","-",IF(ISNA(VLOOKUP($B76,'API List'!$B$4:$S$299,14,0))=TRUE,"",VLOOKUP($B76,'API List'!$B$4:$S$299,14,0)))</f>
        <v xml:space="preserve">{_x000D_
    "password": "Abcd@1234", _x000D_
    "platform": "220333QAG", _x000D_
    "username": "0123456789"_x000D_
} </v>
      </c>
      <c r="H76" s="15" t="str">
        <f>IF(B76="","-",IF(ISNA(VLOOKUP($B76,'API List'!$B$4:$S$299,15,0))=TRUE,"",VLOOKUP($B76,'API List'!$B$4:$S$299,15,0)))</f>
        <v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v>
      </c>
      <c r="I76" s="21" t="s">
        <v>108</v>
      </c>
      <c r="J76" s="6" t="s">
        <v>1134</v>
      </c>
      <c r="K76" s="6" t="s">
        <v>1205</v>
      </c>
      <c r="L76" s="6" t="s">
        <v>1206</v>
      </c>
      <c r="M76" s="6" t="s">
        <v>17</v>
      </c>
      <c r="N76" s="6"/>
      <c r="O76" s="6"/>
      <c r="P76" s="6"/>
      <c r="Q76" s="6"/>
      <c r="R76" s="97" t="str">
        <f t="shared" si="1"/>
        <v>View</v>
      </c>
      <c r="S76" s="10"/>
    </row>
    <row r="77" spans="1:19" ht="79.2" x14ac:dyDescent="0.25">
      <c r="A77" s="66"/>
      <c r="B77" s="6" t="s">
        <v>1196</v>
      </c>
      <c r="C77" s="15" t="str">
        <f>IF(B77="","-",IF(ISNA(VLOOKUP($B77,'API List'!$B$4:$S$299,2,0))=TRUE,"",VLOOKUP($B77,'API List'!$B$4:$S$299,2,0)))</f>
        <v>#12</v>
      </c>
      <c r="D77" s="15" t="str">
        <f>IF(B77="","-",IF(ISNA(VLOOKUP($B77,'API List'!$B$4:$S$298,6,0))=TRUE,"",VLOOKUP($B77,'API List'!$B$4:$S$298,6,0)))</f>
        <v>Done</v>
      </c>
      <c r="E77" s="15" t="str">
        <f>IF(B77="","-",IF(ISNA(VLOOKUP($B77,'API List'!$B$4:$S$299,3,0))=TRUE,"",VLOOKUP($B77,'API List'!$B$4:$S$299,3,0)))</f>
        <v>Đăng nhập</v>
      </c>
      <c r="F77" s="15" t="str">
        <f>IF(B77="","-",IF(ISNA(VLOOKUP($B77,'API List'!$B$4:$S$299,9,0))=TRUE,"",VLOOKUP($B77,'API List'!$B$4:$S$299,9,0)))</f>
        <v xml:space="preserve">POST </v>
      </c>
      <c r="G77" s="15" t="str">
        <f>IF(B77="","-",IF(ISNA(VLOOKUP($B77,'API List'!$B$4:$S$299,14,0))=TRUE,"",VLOOKUP($B77,'API List'!$B$4:$S$299,14,0)))</f>
        <v xml:space="preserve">{_x000D_
    "password": "Abcd@1234", _x000D_
    "platform": "220333QAG", _x000D_
    "username": "0123456789"_x000D_
} </v>
      </c>
      <c r="H77" s="15" t="str">
        <f>IF(B77="","-",IF(ISNA(VLOOKUP($B77,'API List'!$B$4:$S$299,15,0))=TRUE,"",VLOOKUP($B77,'API List'!$B$4:$S$299,15,0)))</f>
        <v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v>
      </c>
      <c r="I77" s="21" t="s">
        <v>108</v>
      </c>
      <c r="J77" s="6" t="s">
        <v>1134</v>
      </c>
      <c r="K77" s="6" t="s">
        <v>1161</v>
      </c>
      <c r="L77" s="132" t="s">
        <v>1207</v>
      </c>
      <c r="M77" s="6" t="s">
        <v>12</v>
      </c>
      <c r="N77" s="6"/>
      <c r="O77" s="6"/>
      <c r="P77" s="179" t="s">
        <v>1163</v>
      </c>
      <c r="Q77" s="6" t="s">
        <v>1208</v>
      </c>
      <c r="R77" s="97" t="str">
        <f t="shared" si="1"/>
        <v>View</v>
      </c>
      <c r="S77" s="10"/>
    </row>
    <row r="78" spans="1:19" ht="39.6" x14ac:dyDescent="0.25">
      <c r="A78" s="66"/>
      <c r="B78" s="6" t="s">
        <v>1196</v>
      </c>
      <c r="C78" s="15" t="str">
        <f>IF(B78="","-",IF(ISNA(VLOOKUP($B78,'API List'!$B$4:$S$299,2,0))=TRUE,"",VLOOKUP($B78,'API List'!$B$4:$S$299,2,0)))</f>
        <v>#12</v>
      </c>
      <c r="D78" s="15" t="str">
        <f>IF(B78="","-",IF(ISNA(VLOOKUP($B78,'API List'!$B$4:$S$298,6,0))=TRUE,"",VLOOKUP($B78,'API List'!$B$4:$S$298,6,0)))</f>
        <v>Done</v>
      </c>
      <c r="E78" s="15" t="str">
        <f>IF(B78="","-",IF(ISNA(VLOOKUP($B78,'API List'!$B$4:$S$299,3,0))=TRUE,"",VLOOKUP($B78,'API List'!$B$4:$S$299,3,0)))</f>
        <v>Đăng nhập</v>
      </c>
      <c r="F78" s="15" t="str">
        <f>IF(B78="","-",IF(ISNA(VLOOKUP($B78,'API List'!$B$4:$S$299,9,0))=TRUE,"",VLOOKUP($B78,'API List'!$B$4:$S$299,9,0)))</f>
        <v xml:space="preserve">POST </v>
      </c>
      <c r="G78" s="15" t="str">
        <f>IF(B78="","-",IF(ISNA(VLOOKUP($B78,'API List'!$B$4:$S$299,14,0))=TRUE,"",VLOOKUP($B78,'API List'!$B$4:$S$299,14,0)))</f>
        <v xml:space="preserve">{_x000D_
    "password": "Abcd@1234", _x000D_
    "platform": "220333QAG", _x000D_
    "username": "0123456789"_x000D_
} </v>
      </c>
      <c r="H78" s="15" t="str">
        <f>IF(B78="","-",IF(ISNA(VLOOKUP($B78,'API List'!$B$4:$S$299,15,0))=TRUE,"",VLOOKUP($B78,'API List'!$B$4:$S$299,15,0)))</f>
        <v xml:space="preserve">{_x000D_
    "config": {_x000D_
        "configNoti": "1;1;1;1", _x000D_
        "configShare": "1;1;1;1"_x000D_
    }, _x000D_
    "info": {_x000D_
        "accessToken": "eyJhbGciOiJSUzI1NiIsInR5cCIgOiAiSldUIiwia2lkIiA6ICJNV19SU1owdEZmc3RDVFdmRHVIUTFDTUNWbzVRS0VQRTQ3SjVGU0pmSGZNIn0.eyJleHAiOjE3NTQ1ODYyODEsImlhdCI6MTc1NDU1MDI4MSwianRpIjoib25ydHJvOmNkODA1MmM4LWE5YWUtNDM2Yi05ZjhmLWM4NTQ3NzVhNzBhOCIsImlzcyI6Imh0dHBzOi8vZGFuaHktYmFja2VuZC11YXQuaG9hbm15LmNvbS9rZXljbG9hay9yZWFsbXMvbW9iaWxlIiwiYXVkIjoiYWNjb3VudCIsInN1YiI6IjFkNGZiNTU0LWY0NTEtNGU3ZS04MDEyLWI4OGFlZDZmODQ1ZCIsInR5cCI6IkJlYXJlciIsImF6cCI6ImNhcmVib29rdjItbWFuYWdlbWVudCIsInNpZCI6ImQ3YzQ1MjFmLWM4YTgtNDM4Mi1hYjA5LWNiOGNjMzg1ZjQzNSIsImFjciI6IjEiLCJhbGxvd2VkLW9yaWdpbnMiOlsiLyoiXSwicmVhbG1fYWNjZXNzIjp7InJvbGVzIjpbImRlZmF1bHQtcm9sZXMtbW9iaWxlIl19LCJyZXNvdXJjZV9hY2Nlc3MiOnsiYWNjb3VudCI6eyJyb2xlcyI6WyJtYW5hZ2UtYWNjb3VudCIsIm1hbmFnZS1hY2NvdW50LWxpbmtzIiwidmlldy1wcm9maWxlIl19fSwic2NvcGUiOiJlbWFpbCBwcm9maWxlIiwiZW1haWxfdmVyaWZpZWQiOmZhbHNlLCJwcmVmZXJyZWRfdXNlcm5hbWUiOiIwMTIzNDU2Nzg5In0.f_Fk_U4xQ0vWYjEZwrvq67ghOw4ZxflMs9nNMtU9PYz5Yh3vo7aJlGAxACLOd7cU7g-mvQEJZPmh8Zpzx8idgdc97yBJn1vuI4ktpLeWZxsoTMMbay118sGA9v-SoM0uzD83i3YnH7_DkuvYRQrB8AGYo7faU75YdMC3r14a4eg_zxeVZDsMhOI66uT7TjNCdR4WBKcxFV5wG8NJaLpPxuQ8nXci_UXrUwACoIhdp7J3MMVeyJHpdEDum1YiiKAGpwHJ37isWp1Is4C0Nosd1qQqu_2fuLB29NYOrK9PWYRshpK8927D5kgszt4afVOjihzylxdZfJ2gYT09ELzoRA", _x000D_
        "active": false, _x000D_
        "created_at": null, _x000D_
        "expiredIn": 36000, _x000D_
        "id": "689419cbbcb0004c754804ea", _x000D_
        "refreshToken": null_x000D_
    }_x000D_
} </v>
      </c>
      <c r="I78" s="21" t="s">
        <v>108</v>
      </c>
      <c r="J78" s="6" t="s">
        <v>1134</v>
      </c>
      <c r="K78" s="6" t="s">
        <v>1137</v>
      </c>
      <c r="L78" s="6" t="s">
        <v>1209</v>
      </c>
      <c r="M78" s="6" t="s">
        <v>17</v>
      </c>
      <c r="N78" s="6"/>
      <c r="O78" s="6"/>
      <c r="P78" s="6"/>
      <c r="Q78" s="6"/>
      <c r="R78" s="97" t="str">
        <f t="shared" si="1"/>
        <v>View</v>
      </c>
      <c r="S78" s="10"/>
    </row>
    <row r="79" spans="1:19" x14ac:dyDescent="0.25">
      <c r="A79" s="66"/>
      <c r="B79" s="6"/>
      <c r="C79" s="15" t="str">
        <f>IF(B79="","-",IF(ISNA(VLOOKUP($B79,'API List'!$B$4:$S$299,2,0))=TRUE,"",VLOOKUP($B79,'API List'!$B$4:$S$299,2,0)))</f>
        <v>-</v>
      </c>
      <c r="D79" s="15" t="str">
        <f>IF(B79="","-",IF(ISNA(VLOOKUP($B79,'API List'!$B$4:$S$298,6,0))=TRUE,"",VLOOKUP($B79,'API List'!$B$4:$S$298,6,0)))</f>
        <v>-</v>
      </c>
      <c r="E79" s="15" t="str">
        <f>IF(B79="","-",IF(ISNA(VLOOKUP($B79,'API List'!$B$4:$S$299,3,0))=TRUE,"",VLOOKUP($B79,'API List'!$B$4:$S$299,3,0)))</f>
        <v>-</v>
      </c>
      <c r="F79" s="15" t="str">
        <f>IF(B79="","-",IF(ISNA(VLOOKUP($B79,'API List'!$B$4:$S$299,9,0))=TRUE,"",VLOOKUP($B79,'API List'!$B$4:$S$299,9,0)))</f>
        <v>-</v>
      </c>
      <c r="G79" s="15" t="str">
        <f>IF(B79="","-",IF(ISNA(VLOOKUP($B79,'API List'!$B$4:$S$299,14,0))=TRUE,"",VLOOKUP($B79,'API List'!$B$4:$S$299,14,0)))</f>
        <v>-</v>
      </c>
      <c r="H79" s="15" t="str">
        <f>IF(B79="","-",IF(ISNA(VLOOKUP($B79,'API List'!$B$4:$S$299,15,0))=TRUE,"",VLOOKUP($B79,'API List'!$B$4:$S$299,15,0)))</f>
        <v>-</v>
      </c>
      <c r="I79" s="21" t="s">
        <v>108</v>
      </c>
      <c r="J79" s="6"/>
      <c r="K79" s="6"/>
      <c r="L79" s="6"/>
      <c r="M79" s="6"/>
      <c r="N79" s="6"/>
      <c r="O79" s="6"/>
      <c r="P79" s="6"/>
      <c r="Q79" s="6"/>
      <c r="R79" s="97" t="str">
        <f t="shared" si="1"/>
        <v>View</v>
      </c>
      <c r="S79" s="10"/>
    </row>
    <row r="80" spans="1:19" s="131" customFormat="1" ht="26.4" x14ac:dyDescent="0.25">
      <c r="A80" s="126"/>
      <c r="B80" s="127" t="s">
        <v>1210</v>
      </c>
      <c r="C80" s="128" t="str">
        <f>IF(B80="","-",IF(ISNA(VLOOKUP($B80,'API List'!$B$4:$S$299,2,0))=TRUE,"",VLOOKUP($B80,'API List'!$B$4:$S$299,2,0)))</f>
        <v>#43</v>
      </c>
      <c r="D80" s="128" t="str">
        <f>IF(B80="","-",IF(ISNA(VLOOKUP($B80,'API List'!$B$4:$S$298,6,0))=TRUE,"",VLOOKUP($B80,'API List'!$B$4:$S$298,6,0)))</f>
        <v>Done</v>
      </c>
      <c r="E80" s="128" t="str">
        <f>IF(B80="","-",IF(ISNA(VLOOKUP($B80,'API List'!$B$4:$S$299,3,0))=TRUE,"",VLOOKUP($B80,'API List'!$B$4:$S$299,3,0)))</f>
        <v>Group: Đăng nhập và bảo mật &gt; Đăng nhập bằng sinh trắc học</v>
      </c>
      <c r="F80" s="128">
        <f>IF(B80="","-",IF(ISNA(VLOOKUP($B80,'API List'!$B$4:$S$299,9,0))=TRUE,"",VLOOKUP($B80,'API List'!$B$4:$S$299,9,0)))</f>
        <v>0</v>
      </c>
      <c r="G80" s="128">
        <f>IF(B80="","-",IF(ISNA(VLOOKUP($B80,'API List'!$B$4:$S$299,14,0))=TRUE,"",VLOOKUP($B80,'API List'!$B$4:$S$299,14,0)))</f>
        <v>0</v>
      </c>
      <c r="H80" s="128">
        <f>IF(B80="","-",IF(ISNA(VLOOKUP($B80,'API List'!$B$4:$S$299,15,0))=TRUE,"",VLOOKUP($B80,'API List'!$B$4:$S$299,15,0)))</f>
        <v>0</v>
      </c>
      <c r="I80" s="129" t="s">
        <v>108</v>
      </c>
      <c r="J80" s="127"/>
      <c r="K80" s="127"/>
      <c r="L80" s="127"/>
      <c r="M80" s="127"/>
      <c r="N80" s="127"/>
      <c r="O80" s="127"/>
      <c r="P80" s="127"/>
      <c r="Q80" s="127"/>
      <c r="R80" s="130" t="str">
        <f t="shared" si="1"/>
        <v>View</v>
      </c>
    </row>
    <row r="81" spans="1:19" ht="52.8" x14ac:dyDescent="0.25">
      <c r="A81" s="66"/>
      <c r="B81" s="6" t="s">
        <v>1211</v>
      </c>
      <c r="C81" s="15" t="str">
        <f>IF(B81="","-",IF(ISNA(VLOOKUP($B81,'API List'!$B$4:$S$299,2,0))=TRUE,"",VLOOKUP($B81,'API List'!$B$4:$S$299,2,0)))</f>
        <v>#44</v>
      </c>
      <c r="D81" s="15" t="str">
        <f>IF(B81="","-",IF(ISNA(VLOOKUP($B81,'API List'!$B$4:$S$298,6,0))=TRUE,"",VLOOKUP($B81,'API List'!$B$4:$S$298,6,0)))</f>
        <v>Done</v>
      </c>
      <c r="E81" s="15" t="str">
        <f>IF(B81="","-",IF(ISNA(VLOOKUP($B81,'API List'!$B$4:$S$299,3,0))=TRUE,"",VLOOKUP($B81,'API List'!$B$4:$S$299,3,0)))</f>
        <v>Tiện ích &gt; Đăng nhập và bảo mật &gt; Đăng nhập bằng sinh trắc học</v>
      </c>
      <c r="F81" s="15" t="str">
        <f>IF(B81="","-",IF(ISNA(VLOOKUP($B81,'API List'!$B$4:$S$299,9,0))=TRUE,"",VLOOKUP($B81,'API List'!$B$4:$S$299,9,0)))</f>
        <v xml:space="preserve">GET </v>
      </c>
      <c r="G81" s="15" t="str">
        <f>IF(B81="","-",IF(ISNA(VLOOKUP($B81,'API List'!$B$4:$S$299,14,0))=TRUE,"",VLOOKUP($B81,'API List'!$B$4:$S$299,14,0)))</f>
        <v xml:space="preserve"> </v>
      </c>
      <c r="H81" s="15" t="str">
        <f>IF(B81="","-",IF(ISNA(VLOOKUP($B81,'API List'!$B$4:$S$299,15,0))=TRUE,"",VLOOKUP($B81,'API List'!$B$4:$S$299,15,0)))</f>
        <v xml:space="preserve">{_x000D_
    "_id": null, _x000D_
    "createdAt": 0, _x000D_
    "deviceId": "ff114faaf80a4878", _x000D_
    "examAuthStt": false, _x000D_
    "status": false, _x000D_
    "updatedAt": 0, _x000D_
    "userName": "0123456789"_x000D_
} </v>
      </c>
      <c r="I81" s="21" t="s">
        <v>108</v>
      </c>
      <c r="J81" s="6" t="s">
        <v>1134</v>
      </c>
      <c r="K81" s="6" t="s">
        <v>1135</v>
      </c>
      <c r="L81" s="132" t="s">
        <v>1180</v>
      </c>
      <c r="M81" s="6" t="s">
        <v>17</v>
      </c>
      <c r="N81" s="6"/>
      <c r="O81" s="6"/>
      <c r="P81" s="6"/>
      <c r="Q81" s="6"/>
      <c r="R81" s="97" t="str">
        <f t="shared" si="1"/>
        <v>View</v>
      </c>
      <c r="S81" s="10"/>
    </row>
    <row r="82" spans="1:19" ht="52.8" x14ac:dyDescent="0.25">
      <c r="A82" s="66"/>
      <c r="B82" s="6" t="s">
        <v>1212</v>
      </c>
      <c r="C82" s="15" t="str">
        <f>IF(B82="","-",IF(ISNA(VLOOKUP($B82,'API List'!$B$4:$S$299,2,0))=TRUE,"",VLOOKUP($B82,'API List'!$B$4:$S$299,2,0)))</f>
        <v>#45</v>
      </c>
      <c r="D82" s="15" t="str">
        <f>IF(B82="","-",IF(ISNA(VLOOKUP($B82,'API List'!$B$4:$S$298,6,0))=TRUE,"",VLOOKUP($B82,'API List'!$B$4:$S$298,6,0)))</f>
        <v>Done</v>
      </c>
      <c r="E82" s="15" t="str">
        <f>IF(B82="","-",IF(ISNA(VLOOKUP($B82,'API List'!$B$4:$S$299,3,0))=TRUE,"",VLOOKUP($B82,'API List'!$B$4:$S$299,3,0)))</f>
        <v>Tiện ích &gt; Đăng nhập và bảo mật &gt; Đăng nhập bằng sinh trắc học</v>
      </c>
      <c r="F82" s="15" t="str">
        <f>IF(B82="","-",IF(ISNA(VLOOKUP($B82,'API List'!$B$4:$S$299,9,0))=TRUE,"",VLOOKUP($B82,'API List'!$B$4:$S$299,9,0)))</f>
        <v xml:space="preserve">POST </v>
      </c>
      <c r="G82" s="15" t="str">
        <f>IF(B82="","-",IF(ISNA(VLOOKUP($B82,'API List'!$B$4:$S$299,14,0))=TRUE,"",VLOOKUP($B82,'API List'!$B$4:$S$299,14,0)))</f>
        <v xml:space="preserve">{_x000D_
    "deviceId": "ff114faaf80a4878", _x000D_
    "examAuthStt": null, _x000D_
    "ownerId": "6895a3abd65841414b714eba", _x000D_
    "publicKey": "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 _x000D_
    "status": true, _x000D_
    "username": "0123456789"_x000D_
} </v>
      </c>
      <c r="H82" s="15" t="str">
        <f>IF(B82="","-",IF(ISNA(VLOOKUP($B82,'API List'!$B$4:$S$299,15,0))=TRUE,"",VLOOKUP($B82,'API List'!$B$4:$S$299,15,0)))</f>
        <v xml:space="preserve">true </v>
      </c>
      <c r="I82" s="21" t="s">
        <v>108</v>
      </c>
      <c r="J82" s="6" t="s">
        <v>1134</v>
      </c>
      <c r="K82" s="6" t="s">
        <v>1135</v>
      </c>
      <c r="L82" s="132" t="s">
        <v>1180</v>
      </c>
      <c r="M82" s="6" t="s">
        <v>17</v>
      </c>
      <c r="N82" s="6"/>
      <c r="O82" s="6"/>
      <c r="P82" s="6"/>
      <c r="Q82" s="6"/>
      <c r="R82" s="97" t="str">
        <f t="shared" si="1"/>
        <v>View</v>
      </c>
      <c r="S82" s="10"/>
    </row>
    <row r="83" spans="1:19" ht="198" x14ac:dyDescent="0.25">
      <c r="A83" s="66"/>
      <c r="B83" s="6" t="s">
        <v>1211</v>
      </c>
      <c r="C83" s="15" t="str">
        <f>IF(B83="","-",IF(ISNA(VLOOKUP($B83,'API List'!$B$4:$S$299,2,0))=TRUE,"",VLOOKUP($B83,'API List'!$B$4:$S$299,2,0)))</f>
        <v>#44</v>
      </c>
      <c r="D83" s="15" t="str">
        <f>IF(B83="","-",IF(ISNA(VLOOKUP($B83,'API List'!$B$4:$S$298,6,0))=TRUE,"",VLOOKUP($B83,'API List'!$B$4:$S$298,6,0)))</f>
        <v>Done</v>
      </c>
      <c r="E83" s="15" t="str">
        <f>IF(B83="","-",IF(ISNA(VLOOKUP($B83,'API List'!$B$4:$S$299,3,0))=TRUE,"",VLOOKUP($B83,'API List'!$B$4:$S$299,3,0)))</f>
        <v>Tiện ích &gt; Đăng nhập và bảo mật &gt; Đăng nhập bằng sinh trắc học</v>
      </c>
      <c r="F83" s="15" t="str">
        <f>IF(B83="","-",IF(ISNA(VLOOKUP($B83,'API List'!$B$4:$S$299,9,0))=TRUE,"",VLOOKUP($B83,'API List'!$B$4:$S$299,9,0)))</f>
        <v xml:space="preserve">GET </v>
      </c>
      <c r="G83" s="15" t="str">
        <f>IF(B83="","-",IF(ISNA(VLOOKUP($B83,'API List'!$B$4:$S$299,14,0))=TRUE,"",VLOOKUP($B83,'API List'!$B$4:$S$299,14,0)))</f>
        <v xml:space="preserve"> </v>
      </c>
      <c r="H83" s="15" t="str">
        <f>IF(B83="","-",IF(ISNA(VLOOKUP($B83,'API List'!$B$4:$S$299,15,0))=TRUE,"",VLOOKUP($B83,'API List'!$B$4:$S$299,15,0)))</f>
        <v xml:space="preserve">{_x000D_
    "_id": null, _x000D_
    "createdAt": 0, _x000D_
    "deviceId": "ff114faaf80a4878", _x000D_
    "examAuthStt": false, _x000D_
    "status": false, _x000D_
    "updatedAt": 0, _x000D_
    "userName": "0123456789"_x000D_
} </v>
      </c>
      <c r="I83" s="21" t="s">
        <v>108</v>
      </c>
      <c r="J83" s="6" t="s">
        <v>1134</v>
      </c>
      <c r="K83" s="6" t="s">
        <v>1184</v>
      </c>
      <c r="L83" s="6" t="s">
        <v>1213</v>
      </c>
      <c r="M83" s="6" t="s">
        <v>17</v>
      </c>
      <c r="N83" s="6"/>
      <c r="O83" s="6"/>
      <c r="P83" s="6"/>
      <c r="Q83" s="6"/>
      <c r="R83" s="97" t="str">
        <f t="shared" si="1"/>
        <v>View</v>
      </c>
      <c r="S83" s="10"/>
    </row>
    <row r="84" spans="1:19" ht="198" x14ac:dyDescent="0.25">
      <c r="A84" s="66"/>
      <c r="B84" s="6" t="s">
        <v>1212</v>
      </c>
      <c r="C84" s="15" t="str">
        <f>IF(B84="","-",IF(ISNA(VLOOKUP($B84,'API List'!$B$4:$S$299,2,0))=TRUE,"",VLOOKUP($B84,'API List'!$B$4:$S$299,2,0)))</f>
        <v>#45</v>
      </c>
      <c r="D84" s="15" t="str">
        <f>IF(B84="","-",IF(ISNA(VLOOKUP($B84,'API List'!$B$4:$S$298,6,0))=TRUE,"",VLOOKUP($B84,'API List'!$B$4:$S$298,6,0)))</f>
        <v>Done</v>
      </c>
      <c r="E84" s="15" t="str">
        <f>IF(B84="","-",IF(ISNA(VLOOKUP($B84,'API List'!$B$4:$S$299,3,0))=TRUE,"",VLOOKUP($B84,'API List'!$B$4:$S$299,3,0)))</f>
        <v>Tiện ích &gt; Đăng nhập và bảo mật &gt; Đăng nhập bằng sinh trắc học</v>
      </c>
      <c r="F84" s="15" t="str">
        <f>IF(B84="","-",IF(ISNA(VLOOKUP($B84,'API List'!$B$4:$S$299,9,0))=TRUE,"",VLOOKUP($B84,'API List'!$B$4:$S$299,9,0)))</f>
        <v xml:space="preserve">POST </v>
      </c>
      <c r="G84" s="15" t="str">
        <f>IF(B84="","-",IF(ISNA(VLOOKUP($B84,'API List'!$B$4:$S$299,14,0))=TRUE,"",VLOOKUP($B84,'API List'!$B$4:$S$299,14,0)))</f>
        <v xml:space="preserve">{_x000D_
    "deviceId": "ff114faaf80a4878", _x000D_
    "examAuthStt": null, _x000D_
    "ownerId": "6895a3abd65841414b714eba", _x000D_
    "publicKey": "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 _x000D_
    "status": true, _x000D_
    "username": "0123456789"_x000D_
} </v>
      </c>
      <c r="H84" s="15" t="str">
        <f>IF(B84="","-",IF(ISNA(VLOOKUP($B84,'API List'!$B$4:$S$299,15,0))=TRUE,"",VLOOKUP($B84,'API List'!$B$4:$S$299,15,0)))</f>
        <v xml:space="preserve">true </v>
      </c>
      <c r="I84" s="21" t="s">
        <v>108</v>
      </c>
      <c r="J84" s="6" t="s">
        <v>1134</v>
      </c>
      <c r="K84" s="6" t="s">
        <v>1184</v>
      </c>
      <c r="L84" s="6" t="s">
        <v>1213</v>
      </c>
      <c r="M84" s="6" t="s">
        <v>17</v>
      </c>
      <c r="N84" s="6"/>
      <c r="O84" s="6"/>
      <c r="P84" s="6"/>
      <c r="Q84" s="6"/>
      <c r="R84" s="97" t="str">
        <f t="shared" si="1"/>
        <v>View</v>
      </c>
      <c r="S84" s="10"/>
    </row>
    <row r="85" spans="1:19" ht="52.8" x14ac:dyDescent="0.25">
      <c r="A85" s="66"/>
      <c r="B85" s="6" t="s">
        <v>1211</v>
      </c>
      <c r="C85" s="15" t="str">
        <f>IF(B85="","-",IF(ISNA(VLOOKUP($B85,'API List'!$B$4:$S$299,2,0))=TRUE,"",VLOOKUP($B85,'API List'!$B$4:$S$299,2,0)))</f>
        <v>#44</v>
      </c>
      <c r="D85" s="15" t="str">
        <f>IF(B85="","-",IF(ISNA(VLOOKUP($B85,'API List'!$B$4:$S$298,6,0))=TRUE,"",VLOOKUP($B85,'API List'!$B$4:$S$298,6,0)))</f>
        <v>Done</v>
      </c>
      <c r="E85" s="15" t="str">
        <f>IF(B85="","-",IF(ISNA(VLOOKUP($B85,'API List'!$B$4:$S$299,3,0))=TRUE,"",VLOOKUP($B85,'API List'!$B$4:$S$299,3,0)))</f>
        <v>Tiện ích &gt; Đăng nhập và bảo mật &gt; Đăng nhập bằng sinh trắc học</v>
      </c>
      <c r="F85" s="15" t="str">
        <f>IF(B85="","-",IF(ISNA(VLOOKUP($B85,'API List'!$B$4:$S$299,9,0))=TRUE,"",VLOOKUP($B85,'API List'!$B$4:$S$299,9,0)))</f>
        <v xml:space="preserve">GET </v>
      </c>
      <c r="G85" s="15" t="str">
        <f>IF(B85="","-",IF(ISNA(VLOOKUP($B85,'API List'!$B$4:$S$299,14,0))=TRUE,"",VLOOKUP($B85,'API List'!$B$4:$S$299,14,0)))</f>
        <v xml:space="preserve"> </v>
      </c>
      <c r="H85" s="15" t="str">
        <f>IF(B85="","-",IF(ISNA(VLOOKUP($B85,'API List'!$B$4:$S$299,15,0))=TRUE,"",VLOOKUP($B85,'API List'!$B$4:$S$299,15,0)))</f>
        <v xml:space="preserve">{_x000D_
    "_id": null, _x000D_
    "createdAt": 0, _x000D_
    "deviceId": "ff114faaf80a4878", _x000D_
    "examAuthStt": false, _x000D_
    "status": false, _x000D_
    "updatedAt": 0, _x000D_
    "userName": "0123456789"_x000D_
} </v>
      </c>
      <c r="I85" s="21" t="s">
        <v>108</v>
      </c>
      <c r="J85" s="6" t="s">
        <v>1134</v>
      </c>
      <c r="K85" s="6" t="s">
        <v>317</v>
      </c>
      <c r="L85" s="6" t="s">
        <v>1214</v>
      </c>
      <c r="M85" s="6" t="s">
        <v>17</v>
      </c>
      <c r="N85" s="6"/>
      <c r="O85" s="6"/>
      <c r="P85" s="6"/>
      <c r="Q85" s="6"/>
      <c r="R85" s="97" t="str">
        <f t="shared" si="1"/>
        <v>View</v>
      </c>
      <c r="S85" s="10"/>
    </row>
    <row r="86" spans="1:19" ht="66" x14ac:dyDescent="0.25">
      <c r="A86" s="66"/>
      <c r="B86" s="6" t="s">
        <v>1212</v>
      </c>
      <c r="C86" s="15" t="str">
        <f>IF(B86="","-",IF(ISNA(VLOOKUP($B86,'API List'!$B$4:$S$299,2,0))=TRUE,"",VLOOKUP($B86,'API List'!$B$4:$S$299,2,0)))</f>
        <v>#45</v>
      </c>
      <c r="D86" s="15" t="str">
        <f>IF(B86="","-",IF(ISNA(VLOOKUP($B86,'API List'!$B$4:$S$298,6,0))=TRUE,"",VLOOKUP($B86,'API List'!$B$4:$S$298,6,0)))</f>
        <v>Done</v>
      </c>
      <c r="E86" s="15" t="str">
        <f>IF(B86="","-",IF(ISNA(VLOOKUP($B86,'API List'!$B$4:$S$299,3,0))=TRUE,"",VLOOKUP($B86,'API List'!$B$4:$S$299,3,0)))</f>
        <v>Tiện ích &gt; Đăng nhập và bảo mật &gt; Đăng nhập bằng sinh trắc học</v>
      </c>
      <c r="F86" s="15" t="str">
        <f>IF(B86="","-",IF(ISNA(VLOOKUP($B86,'API List'!$B$4:$S$299,9,0))=TRUE,"",VLOOKUP($B86,'API List'!$B$4:$S$299,9,0)))</f>
        <v xml:space="preserve">POST </v>
      </c>
      <c r="G86" s="15" t="str">
        <f>IF(B86="","-",IF(ISNA(VLOOKUP($B86,'API List'!$B$4:$S$299,14,0))=TRUE,"",VLOOKUP($B86,'API List'!$B$4:$S$299,14,0)))</f>
        <v xml:space="preserve">{_x000D_
    "deviceId": "ff114faaf80a4878", _x000D_
    "examAuthStt": null, _x000D_
    "ownerId": "6895a3abd65841414b714eba", _x000D_
    "publicKey": "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 _x000D_
    "status": true, _x000D_
    "username": "0123456789"_x000D_
} </v>
      </c>
      <c r="H86" s="15" t="str">
        <f>IF(B86="","-",IF(ISNA(VLOOKUP($B86,'API List'!$B$4:$S$299,15,0))=TRUE,"",VLOOKUP($B86,'API List'!$B$4:$S$299,15,0)))</f>
        <v xml:space="preserve">true </v>
      </c>
      <c r="I86" s="21" t="s">
        <v>108</v>
      </c>
      <c r="J86" s="6" t="s">
        <v>1134</v>
      </c>
      <c r="K86" s="6" t="s">
        <v>317</v>
      </c>
      <c r="L86" s="6" t="s">
        <v>1215</v>
      </c>
      <c r="M86" s="6" t="s">
        <v>17</v>
      </c>
      <c r="N86" s="6"/>
      <c r="O86" s="6"/>
      <c r="P86" s="6"/>
      <c r="Q86" s="6"/>
      <c r="R86" s="97" t="str">
        <f t="shared" si="1"/>
        <v>View</v>
      </c>
      <c r="S86" s="10"/>
    </row>
    <row r="87" spans="1:19" ht="39.6" x14ac:dyDescent="0.25">
      <c r="A87" s="66"/>
      <c r="B87" s="6" t="s">
        <v>1212</v>
      </c>
      <c r="C87" s="15" t="str">
        <f>IF(B87="","-",IF(ISNA(VLOOKUP($B87,'API List'!$B$4:$S$299,2,0))=TRUE,"",VLOOKUP($B87,'API List'!$B$4:$S$299,2,0)))</f>
        <v>#45</v>
      </c>
      <c r="D87" s="15" t="str">
        <f>IF(B87="","-",IF(ISNA(VLOOKUP($B87,'API List'!$B$4:$S$298,6,0))=TRUE,"",VLOOKUP($B87,'API List'!$B$4:$S$298,6,0)))</f>
        <v>Done</v>
      </c>
      <c r="E87" s="15" t="str">
        <f>IF(B87="","-",IF(ISNA(VLOOKUP($B87,'API List'!$B$4:$S$299,3,0))=TRUE,"",VLOOKUP($B87,'API List'!$B$4:$S$299,3,0)))</f>
        <v>Tiện ích &gt; Đăng nhập và bảo mật &gt; Đăng nhập bằng sinh trắc học</v>
      </c>
      <c r="F87" s="15" t="str">
        <f>IF(B87="","-",IF(ISNA(VLOOKUP($B87,'API List'!$B$4:$S$299,9,0))=TRUE,"",VLOOKUP($B87,'API List'!$B$4:$S$299,9,0)))</f>
        <v xml:space="preserve">POST </v>
      </c>
      <c r="G87" s="15" t="str">
        <f>IF(B87="","-",IF(ISNA(VLOOKUP($B87,'API List'!$B$4:$S$299,14,0))=TRUE,"",VLOOKUP($B87,'API List'!$B$4:$S$299,14,0)))</f>
        <v xml:space="preserve">{_x000D_
    "deviceId": "ff114faaf80a4878", _x000D_
    "examAuthStt": null, _x000D_
    "ownerId": "6895a3abd65841414b714eba", _x000D_
    "publicKey": "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 _x000D_
    "status": true, _x000D_
    "username": "0123456789"_x000D_
} </v>
      </c>
      <c r="H87" s="15" t="str">
        <f>IF(B87="","-",IF(ISNA(VLOOKUP($B87,'API List'!$B$4:$S$299,15,0))=TRUE,"",VLOOKUP($B87,'API List'!$B$4:$S$299,15,0)))</f>
        <v xml:space="preserve">true </v>
      </c>
      <c r="I87" s="21" t="s">
        <v>108</v>
      </c>
      <c r="J87" s="6" t="s">
        <v>1134</v>
      </c>
      <c r="K87" s="6" t="s">
        <v>1216</v>
      </c>
      <c r="L87" s="6" t="s">
        <v>1217</v>
      </c>
      <c r="M87" s="6" t="s">
        <v>17</v>
      </c>
      <c r="N87" s="6"/>
      <c r="O87" s="6"/>
      <c r="P87" s="6"/>
      <c r="Q87" s="6"/>
      <c r="R87" s="97" t="str">
        <f t="shared" si="1"/>
        <v>View</v>
      </c>
      <c r="S87" s="10"/>
    </row>
    <row r="88" spans="1:19" ht="52.8" x14ac:dyDescent="0.25">
      <c r="A88" s="66"/>
      <c r="B88" s="6" t="s">
        <v>1212</v>
      </c>
      <c r="C88" s="15" t="str">
        <f>IF(B88="","-",IF(ISNA(VLOOKUP($B88,'API List'!$B$4:$S$299,2,0))=TRUE,"",VLOOKUP($B88,'API List'!$B$4:$S$299,2,0)))</f>
        <v>#45</v>
      </c>
      <c r="D88" s="15" t="str">
        <f>IF(B88="","-",IF(ISNA(VLOOKUP($B88,'API List'!$B$4:$S$298,6,0))=TRUE,"",VLOOKUP($B88,'API List'!$B$4:$S$298,6,0)))</f>
        <v>Done</v>
      </c>
      <c r="E88" s="15" t="str">
        <f>IF(B88="","-",IF(ISNA(VLOOKUP($B88,'API List'!$B$4:$S$299,3,0))=TRUE,"",VLOOKUP($B88,'API List'!$B$4:$S$299,3,0)))</f>
        <v>Tiện ích &gt; Đăng nhập và bảo mật &gt; Đăng nhập bằng sinh trắc học</v>
      </c>
      <c r="F88" s="15" t="str">
        <f>IF(B88="","-",IF(ISNA(VLOOKUP($B88,'API List'!$B$4:$S$299,9,0))=TRUE,"",VLOOKUP($B88,'API List'!$B$4:$S$299,9,0)))</f>
        <v xml:space="preserve">POST </v>
      </c>
      <c r="G88" s="15" t="str">
        <f>IF(B88="","-",IF(ISNA(VLOOKUP($B88,'API List'!$B$4:$S$299,14,0))=TRUE,"",VLOOKUP($B88,'API List'!$B$4:$S$299,14,0)))</f>
        <v xml:space="preserve">{_x000D_
    "deviceId": "ff114faaf80a4878", _x000D_
    "examAuthStt": null, _x000D_
    "ownerId": "6895a3abd65841414b714eba", _x000D_
    "publicKey": "MIIBIjANBgkqhkiG9w0BAQEFAAOCAQ8AMIIBCgKCAQEAsx2m10mpkFkoCk5sTGOcdPjtTcNo4TCqO+Nqm7Ta+4TkjmuSAo1/qJK5DA4LUyuEtPdGk0z1/oDH6eT95yVqzQEZzOKBzErGZ9fe7mo+C5fHqbBeJyGm79pF9xQy+KAIz18IzYMjzOyXtXqqlPNmwUjtCosMR757vfMzicv/3X3noLg6XywWcNQxPiR8v3ElZk3aQJ+AfcpfxNrihMlEUCILFozHZ8jPfJPIcAM7T5j7WROx3SFrDflp2NB68X1MTNYi/vvdTrkFcWP2kYObNGGN+DTI3sJ5fDY7lbfBz/ieF6pksoqdyB5OxTYLygic1DKyXkUmtv7uJuN4CB7CEQIDAQAB", _x000D_
    "status": true, _x000D_
    "username": "0123456789"_x000D_
} </v>
      </c>
      <c r="H88" s="15" t="str">
        <f>IF(B88="","-",IF(ISNA(VLOOKUP($B88,'API List'!$B$4:$S$299,15,0))=TRUE,"",VLOOKUP($B88,'API List'!$B$4:$S$299,15,0)))</f>
        <v xml:space="preserve">true </v>
      </c>
      <c r="I88" s="21" t="s">
        <v>108</v>
      </c>
      <c r="J88" s="6" t="s">
        <v>1134</v>
      </c>
      <c r="K88" s="6" t="s">
        <v>1137</v>
      </c>
      <c r="L88" s="132" t="s">
        <v>1218</v>
      </c>
      <c r="M88" s="6" t="s">
        <v>17</v>
      </c>
      <c r="N88" s="6"/>
      <c r="O88" s="6"/>
      <c r="P88" s="6"/>
      <c r="Q88" s="6"/>
      <c r="R88" s="97" t="str">
        <f t="shared" si="1"/>
        <v>View</v>
      </c>
      <c r="S88" s="10"/>
    </row>
    <row r="89" spans="1:19" x14ac:dyDescent="0.25">
      <c r="A89" s="66"/>
      <c r="B89" s="6"/>
      <c r="C89" s="15" t="str">
        <f>IF(B89="","-",IF(ISNA(VLOOKUP($B89,'API List'!$B$4:$S$299,2,0))=TRUE,"",VLOOKUP($B89,'API List'!$B$4:$S$299,2,0)))</f>
        <v>-</v>
      </c>
      <c r="D89" s="15" t="str">
        <f>IF(B89="","-",IF(ISNA(VLOOKUP($B89,'API List'!$B$4:$S$298,6,0))=TRUE,"",VLOOKUP($B89,'API List'!$B$4:$S$298,6,0)))</f>
        <v>-</v>
      </c>
      <c r="E89" s="15" t="str">
        <f>IF(B89="","-",IF(ISNA(VLOOKUP($B89,'API List'!$B$4:$S$299,3,0))=TRUE,"",VLOOKUP($B89,'API List'!$B$4:$S$299,3,0)))</f>
        <v>-</v>
      </c>
      <c r="F89" s="15" t="str">
        <f>IF(B89="","-",IF(ISNA(VLOOKUP($B89,'API List'!$B$4:$S$299,9,0))=TRUE,"",VLOOKUP($B89,'API List'!$B$4:$S$299,9,0)))</f>
        <v>-</v>
      </c>
      <c r="G89" s="15" t="str">
        <f>IF(B89="","-",IF(ISNA(VLOOKUP($B89,'API List'!$B$4:$S$299,14,0))=TRUE,"",VLOOKUP($B89,'API List'!$B$4:$S$299,14,0)))</f>
        <v>-</v>
      </c>
      <c r="H89" s="15" t="str">
        <f>IF(B89="","-",IF(ISNA(VLOOKUP($B89,'API List'!$B$4:$S$299,15,0))=TRUE,"",VLOOKUP($B89,'API List'!$B$4:$S$299,15,0)))</f>
        <v>-</v>
      </c>
      <c r="I89" s="21" t="s">
        <v>108</v>
      </c>
      <c r="J89" s="6"/>
      <c r="K89" s="6"/>
      <c r="L89" s="6"/>
      <c r="M89" s="6"/>
      <c r="N89" s="6"/>
      <c r="O89" s="6"/>
      <c r="P89" s="6"/>
      <c r="Q89" s="6"/>
      <c r="R89" s="97" t="str">
        <f t="shared" si="1"/>
        <v>View</v>
      </c>
      <c r="S89" s="10"/>
    </row>
    <row r="90" spans="1:19" x14ac:dyDescent="0.25">
      <c r="A90" s="66"/>
      <c r="B90" s="6"/>
      <c r="C90" s="15" t="str">
        <f>IF(B90="","-",IF(ISNA(VLOOKUP($B90,'API List'!$B$4:$S$299,2,0))=TRUE,"",VLOOKUP($B90,'API List'!$B$4:$S$299,2,0)))</f>
        <v>-</v>
      </c>
      <c r="D90" s="15" t="str">
        <f>IF(B90="","-",IF(ISNA(VLOOKUP($B90,'API List'!$B$4:$S$298,6,0))=TRUE,"",VLOOKUP($B90,'API List'!$B$4:$S$298,6,0)))</f>
        <v>-</v>
      </c>
      <c r="E90" s="15" t="str">
        <f>IF(B90="","-",IF(ISNA(VLOOKUP($B90,'API List'!$B$4:$S$299,3,0))=TRUE,"",VLOOKUP($B90,'API List'!$B$4:$S$299,3,0)))</f>
        <v>-</v>
      </c>
      <c r="F90" s="15" t="str">
        <f>IF(B90="","-",IF(ISNA(VLOOKUP($B90,'API List'!$B$4:$S$299,9,0))=TRUE,"",VLOOKUP($B90,'API List'!$B$4:$S$299,9,0)))</f>
        <v>-</v>
      </c>
      <c r="G90" s="15" t="str">
        <f>IF(B90="","-",IF(ISNA(VLOOKUP($B90,'API List'!$B$4:$S$299,14,0))=TRUE,"",VLOOKUP($B90,'API List'!$B$4:$S$299,14,0)))</f>
        <v>-</v>
      </c>
      <c r="H90" s="15" t="str">
        <f>IF(B90="","-",IF(ISNA(VLOOKUP($B90,'API List'!$B$4:$S$299,15,0))=TRUE,"",VLOOKUP($B90,'API List'!$B$4:$S$299,15,0)))</f>
        <v>-</v>
      </c>
      <c r="I90" s="21" t="s">
        <v>108</v>
      </c>
      <c r="J90" s="6"/>
      <c r="K90" s="6"/>
      <c r="L90" s="6"/>
      <c r="M90" s="6"/>
      <c r="N90" s="6"/>
      <c r="O90" s="6"/>
      <c r="P90" s="6"/>
      <c r="Q90" s="6"/>
      <c r="R90" s="97" t="str">
        <f t="shared" si="1"/>
        <v>View</v>
      </c>
      <c r="S90" s="10"/>
    </row>
    <row r="91" spans="1:19" x14ac:dyDescent="0.25">
      <c r="A91" s="66"/>
      <c r="B91" s="6"/>
      <c r="C91" s="15" t="str">
        <f>IF(B91="","-",IF(ISNA(VLOOKUP($B91,'API List'!$B$4:$S$299,2,0))=TRUE,"",VLOOKUP($B91,'API List'!$B$4:$S$299,2,0)))</f>
        <v>-</v>
      </c>
      <c r="D91" s="15" t="str">
        <f>IF(B91="","-",IF(ISNA(VLOOKUP($B91,'API List'!$B$4:$S$298,6,0))=TRUE,"",VLOOKUP($B91,'API List'!$B$4:$S$298,6,0)))</f>
        <v>-</v>
      </c>
      <c r="E91" s="15" t="str">
        <f>IF(B91="","-",IF(ISNA(VLOOKUP($B91,'API List'!$B$4:$S$299,3,0))=TRUE,"",VLOOKUP($B91,'API List'!$B$4:$S$299,3,0)))</f>
        <v>-</v>
      </c>
      <c r="F91" s="15" t="str">
        <f>IF(B91="","-",IF(ISNA(VLOOKUP($B91,'API List'!$B$4:$S$299,9,0))=TRUE,"",VLOOKUP($B91,'API List'!$B$4:$S$299,9,0)))</f>
        <v>-</v>
      </c>
      <c r="G91" s="15" t="str">
        <f>IF(B91="","-",IF(ISNA(VLOOKUP($B91,'API List'!$B$4:$S$299,14,0))=TRUE,"",VLOOKUP($B91,'API List'!$B$4:$S$299,14,0)))</f>
        <v>-</v>
      </c>
      <c r="H91" s="15" t="str">
        <f>IF(B91="","-",IF(ISNA(VLOOKUP($B91,'API List'!$B$4:$S$299,15,0))=TRUE,"",VLOOKUP($B91,'API List'!$B$4:$S$299,15,0)))</f>
        <v>-</v>
      </c>
      <c r="I91" s="21" t="s">
        <v>108</v>
      </c>
      <c r="J91" s="6"/>
      <c r="K91" s="6"/>
      <c r="L91" s="6"/>
      <c r="M91" s="6"/>
      <c r="N91" s="6"/>
      <c r="O91" s="6"/>
      <c r="P91" s="6"/>
      <c r="Q91" s="6"/>
      <c r="R91" s="97" t="str">
        <f t="shared" si="1"/>
        <v>View</v>
      </c>
      <c r="S91" s="10"/>
    </row>
    <row r="92" spans="1:19" x14ac:dyDescent="0.25">
      <c r="A92" s="66"/>
      <c r="B92" s="6"/>
      <c r="C92" s="15" t="str">
        <f>IF(B92="","-",IF(ISNA(VLOOKUP($B92,'API List'!$B$4:$S$299,2,0))=TRUE,"",VLOOKUP($B92,'API List'!$B$4:$S$299,2,0)))</f>
        <v>-</v>
      </c>
      <c r="D92" s="15" t="str">
        <f>IF(B92="","-",IF(ISNA(VLOOKUP($B92,'API List'!$B$4:$S$298,6,0))=TRUE,"",VLOOKUP($B92,'API List'!$B$4:$S$298,6,0)))</f>
        <v>-</v>
      </c>
      <c r="E92" s="15" t="str">
        <f>IF(B92="","-",IF(ISNA(VLOOKUP($B92,'API List'!$B$4:$S$299,3,0))=TRUE,"",VLOOKUP($B92,'API List'!$B$4:$S$299,3,0)))</f>
        <v>-</v>
      </c>
      <c r="F92" s="15" t="str">
        <f>IF(B92="","-",IF(ISNA(VLOOKUP($B92,'API List'!$B$4:$S$299,9,0))=TRUE,"",VLOOKUP($B92,'API List'!$B$4:$S$299,9,0)))</f>
        <v>-</v>
      </c>
      <c r="G92" s="15" t="str">
        <f>IF(B92="","-",IF(ISNA(VLOOKUP($B92,'API List'!$B$4:$S$299,14,0))=TRUE,"",VLOOKUP($B92,'API List'!$B$4:$S$299,14,0)))</f>
        <v>-</v>
      </c>
      <c r="H92" s="15" t="str">
        <f>IF(B92="","-",IF(ISNA(VLOOKUP($B92,'API List'!$B$4:$S$299,15,0))=TRUE,"",VLOOKUP($B92,'API List'!$B$4:$S$299,15,0)))</f>
        <v>-</v>
      </c>
      <c r="I92" s="21" t="s">
        <v>108</v>
      </c>
      <c r="J92" s="6"/>
      <c r="K92" s="6"/>
      <c r="L92" s="6"/>
      <c r="M92" s="6"/>
      <c r="N92" s="6"/>
      <c r="O92" s="6"/>
      <c r="P92" s="6"/>
      <c r="Q92" s="6"/>
      <c r="R92" s="97" t="str">
        <f t="shared" si="1"/>
        <v>View</v>
      </c>
      <c r="S92" s="10"/>
    </row>
    <row r="93" spans="1:19" s="131" customFormat="1" ht="26.4" x14ac:dyDescent="0.25">
      <c r="A93" s="126"/>
      <c r="B93" s="127" t="s">
        <v>1219</v>
      </c>
      <c r="C93" s="128" t="str">
        <f>IF(B93="","-",IF(ISNA(VLOOKUP($B93,'API List'!$B$4:$S$299,2,0))=TRUE,"",VLOOKUP($B93,'API List'!$B$4:$S$299,2,0)))</f>
        <v>#41</v>
      </c>
      <c r="D93" s="128" t="str">
        <f>IF(B93="","-",IF(ISNA(VLOOKUP($B93,'API List'!$B$4:$S$298,6,0))=TRUE,"",VLOOKUP($B93,'API List'!$B$4:$S$298,6,0)))</f>
        <v>Done</v>
      </c>
      <c r="E93" s="128" t="str">
        <f>IF(B93="","-",IF(ISNA(VLOOKUP($B93,'API List'!$B$4:$S$299,3,0))=TRUE,"",VLOOKUP($B93,'API List'!$B$4:$S$299,3,0)))</f>
        <v>Group: Đăng nhập và bảo mật &gt; Đổi mật khẩu</v>
      </c>
      <c r="F93" s="128">
        <f>IF(B93="","-",IF(ISNA(VLOOKUP($B93,'API List'!$B$4:$S$299,9,0))=TRUE,"",VLOOKUP($B93,'API List'!$B$4:$S$299,9,0)))</f>
        <v>0</v>
      </c>
      <c r="G93" s="128">
        <f>IF(B93="","-",IF(ISNA(VLOOKUP($B93,'API List'!$B$4:$S$299,14,0))=TRUE,"",VLOOKUP($B93,'API List'!$B$4:$S$299,14,0)))</f>
        <v>0</v>
      </c>
      <c r="H93" s="128">
        <f>IF(B93="","-",IF(ISNA(VLOOKUP($B93,'API List'!$B$4:$S$299,15,0))=TRUE,"",VLOOKUP($B93,'API List'!$B$4:$S$299,15,0)))</f>
        <v>0</v>
      </c>
      <c r="I93" s="129" t="s">
        <v>108</v>
      </c>
      <c r="J93" s="127"/>
      <c r="K93" s="127"/>
      <c r="L93" s="127"/>
      <c r="M93" s="127"/>
      <c r="N93" s="127"/>
      <c r="O93" s="127"/>
      <c r="P93" s="127"/>
      <c r="Q93" s="127"/>
      <c r="R93" s="130" t="str">
        <f t="shared" si="1"/>
        <v>View</v>
      </c>
    </row>
    <row r="94" spans="1:19" ht="118.8" x14ac:dyDescent="0.25">
      <c r="A94" s="66"/>
      <c r="B94" s="6" t="s">
        <v>1220</v>
      </c>
      <c r="C94" s="15" t="str">
        <f>IF(B94="","-",IF(ISNA(VLOOKUP($B94,'API List'!$B$4:$S$299,2,0))=TRUE,"",VLOOKUP($B94,'API List'!$B$4:$S$299,2,0)))</f>
        <v>#42</v>
      </c>
      <c r="D94" s="15" t="str">
        <f>IF(B94="","-",IF(ISNA(VLOOKUP($B94,'API List'!$B$4:$S$298,6,0))=TRUE,"",VLOOKUP($B94,'API List'!$B$4:$S$298,6,0)))</f>
        <v>Done</v>
      </c>
      <c r="E94" s="15" t="str">
        <f>IF(B94="","-",IF(ISNA(VLOOKUP($B94,'API List'!$B$4:$S$299,3,0))=TRUE,"",VLOOKUP($B94,'API List'!$B$4:$S$299,3,0)))</f>
        <v>Tiện ích &gt; Đăng nhập và bảo mật &gt; Đổi mật khẩu</v>
      </c>
      <c r="F94" s="15" t="str">
        <f>IF(B94="","-",IF(ISNA(VLOOKUP($B94,'API List'!$B$4:$S$299,9,0))=TRUE,"",VLOOKUP($B94,'API List'!$B$4:$S$299,9,0)))</f>
        <v xml:space="preserve">POST </v>
      </c>
      <c r="G94" s="15" t="str">
        <f>IF(B94="","-",IF(ISNA(VLOOKUP($B94,'API List'!$B$4:$S$299,14,0))=TRUE,"",VLOOKUP($B94,'API List'!$B$4:$S$299,14,0)))</f>
        <v xml:space="preserve">{_x000D_
    "newPassword": "1", _x000D_
    "oldPassword": "2", _x000D_
    "ownerId": "689c34a3e1388140fef4cd0c"_x000D_
} </v>
      </c>
      <c r="H94" s="15" t="str">
        <f>IF(B94="","-",IF(ISNA(VLOOKUP($B94,'API List'!$B$4:$S$299,15,0))=TRUE,"",VLOOKUP($B94,'API List'!$B$4:$S$299,15,0)))</f>
        <v xml:space="preserve">true </v>
      </c>
      <c r="I94" s="21" t="s">
        <v>108</v>
      </c>
      <c r="J94" s="6" t="s">
        <v>1134</v>
      </c>
      <c r="K94" s="6" t="s">
        <v>1135</v>
      </c>
      <c r="L94" s="132" t="s">
        <v>1221</v>
      </c>
      <c r="M94" s="6" t="s">
        <v>17</v>
      </c>
      <c r="N94" s="6"/>
      <c r="O94" s="6"/>
      <c r="P94" s="6"/>
      <c r="Q94" s="6"/>
      <c r="R94" s="97" t="str">
        <f>HYPERLINK("#'"&amp;Q94&amp;"'!A1","View")</f>
        <v>View</v>
      </c>
      <c r="S94" s="10"/>
    </row>
    <row r="95" spans="1:19" ht="39.6" x14ac:dyDescent="0.25">
      <c r="A95" s="66"/>
      <c r="B95" s="6" t="s">
        <v>1220</v>
      </c>
      <c r="C95" s="15" t="str">
        <f>IF(B95="","-",IF(ISNA(VLOOKUP($B95,'API List'!$B$4:$S$299,2,0))=TRUE,"",VLOOKUP($B95,'API List'!$B$4:$S$299,2,0)))</f>
        <v>#42</v>
      </c>
      <c r="D95" s="15" t="str">
        <f>IF(B95="","-",IF(ISNA(VLOOKUP($B95,'API List'!$B$4:$S$298,6,0))=TRUE,"",VLOOKUP($B95,'API List'!$B$4:$S$298,6,0)))</f>
        <v>Done</v>
      </c>
      <c r="E95" s="15" t="str">
        <f>IF(B95="","-",IF(ISNA(VLOOKUP($B95,'API List'!$B$4:$S$299,3,0))=TRUE,"",VLOOKUP($B95,'API List'!$B$4:$S$299,3,0)))</f>
        <v>Tiện ích &gt; Đăng nhập và bảo mật &gt; Đổi mật khẩu</v>
      </c>
      <c r="F95" s="15" t="str">
        <f>IF(B95="","-",IF(ISNA(VLOOKUP($B95,'API List'!$B$4:$S$299,9,0))=TRUE,"",VLOOKUP($B95,'API List'!$B$4:$S$299,9,0)))</f>
        <v xml:space="preserve">POST </v>
      </c>
      <c r="G95" s="15" t="str">
        <f>IF(B95="","-",IF(ISNA(VLOOKUP($B95,'API List'!$B$4:$S$299,14,0))=TRUE,"",VLOOKUP($B95,'API List'!$B$4:$S$299,14,0)))</f>
        <v xml:space="preserve">{_x000D_
    "newPassword": "1", _x000D_
    "oldPassword": "2", _x000D_
    "ownerId": "689c34a3e1388140fef4cd0c"_x000D_
} </v>
      </c>
      <c r="H95" s="15" t="str">
        <f>IF(B95="","-",IF(ISNA(VLOOKUP($B95,'API List'!$B$4:$S$299,15,0))=TRUE,"",VLOOKUP($B95,'API List'!$B$4:$S$299,15,0)))</f>
        <v xml:space="preserve">true </v>
      </c>
      <c r="I95" s="21" t="s">
        <v>108</v>
      </c>
      <c r="J95" s="6" t="s">
        <v>1134</v>
      </c>
      <c r="K95" s="6" t="s">
        <v>1198</v>
      </c>
      <c r="L95" s="6" t="s">
        <v>1199</v>
      </c>
      <c r="M95" s="6" t="s">
        <v>12</v>
      </c>
      <c r="N95" s="6"/>
      <c r="O95" s="6"/>
      <c r="P95" s="179" t="s">
        <v>1222</v>
      </c>
      <c r="Q95" s="6" t="s">
        <v>1201</v>
      </c>
      <c r="R95" s="97" t="str">
        <f t="shared" si="1"/>
        <v>View</v>
      </c>
      <c r="S95" s="10"/>
    </row>
    <row r="96" spans="1:19" ht="198" x14ac:dyDescent="0.25">
      <c r="A96" s="66"/>
      <c r="B96" s="6" t="s">
        <v>1220</v>
      </c>
      <c r="C96" s="15" t="str">
        <f>IF(B96="","-",IF(ISNA(VLOOKUP($B96,'API List'!$B$4:$S$299,2,0))=TRUE,"",VLOOKUP($B96,'API List'!$B$4:$S$299,2,0)))</f>
        <v>#42</v>
      </c>
      <c r="D96" s="15" t="str">
        <f>IF(B96="","-",IF(ISNA(VLOOKUP($B96,'API List'!$B$4:$S$298,6,0))=TRUE,"",VLOOKUP($B96,'API List'!$B$4:$S$298,6,0)))</f>
        <v>Done</v>
      </c>
      <c r="E96" s="15" t="str">
        <f>IF(B96="","-",IF(ISNA(VLOOKUP($B96,'API List'!$B$4:$S$299,3,0))=TRUE,"",VLOOKUP($B96,'API List'!$B$4:$S$299,3,0)))</f>
        <v>Tiện ích &gt; Đăng nhập và bảo mật &gt; Đổi mật khẩu</v>
      </c>
      <c r="F96" s="15" t="str">
        <f>IF(B96="","-",IF(ISNA(VLOOKUP($B96,'API List'!$B$4:$S$299,9,0))=TRUE,"",VLOOKUP($B96,'API List'!$B$4:$S$299,9,0)))</f>
        <v xml:space="preserve">POST </v>
      </c>
      <c r="G96" s="15" t="str">
        <f>IF(B96="","-",IF(ISNA(VLOOKUP($B96,'API List'!$B$4:$S$299,14,0))=TRUE,"",VLOOKUP($B96,'API List'!$B$4:$S$299,14,0)))</f>
        <v xml:space="preserve">{_x000D_
    "newPassword": "1", _x000D_
    "oldPassword": "2", _x000D_
    "ownerId": "689c34a3e1388140fef4cd0c"_x000D_
} </v>
      </c>
      <c r="H96" s="15" t="str">
        <f>IF(B96="","-",IF(ISNA(VLOOKUP($B96,'API List'!$B$4:$S$299,15,0))=TRUE,"",VLOOKUP($B96,'API List'!$B$4:$S$299,15,0)))</f>
        <v xml:space="preserve">true </v>
      </c>
      <c r="I96" s="21" t="s">
        <v>108</v>
      </c>
      <c r="J96" s="6" t="s">
        <v>1134</v>
      </c>
      <c r="K96" s="6" t="s">
        <v>1184</v>
      </c>
      <c r="L96" s="6" t="s">
        <v>1223</v>
      </c>
      <c r="M96" s="6" t="s">
        <v>17</v>
      </c>
      <c r="N96" s="6"/>
      <c r="O96" s="6"/>
      <c r="P96" s="6"/>
      <c r="Q96" s="6"/>
      <c r="R96" s="97" t="str">
        <f t="shared" si="1"/>
        <v>View</v>
      </c>
      <c r="S96" s="10"/>
    </row>
    <row r="97" spans="1:19" ht="39.6" x14ac:dyDescent="0.25">
      <c r="A97" s="66"/>
      <c r="B97" s="6" t="s">
        <v>1220</v>
      </c>
      <c r="C97" s="15" t="str">
        <f>IF(B97="","-",IF(ISNA(VLOOKUP($B97,'API List'!$B$4:$S$299,2,0))=TRUE,"",VLOOKUP($B97,'API List'!$B$4:$S$299,2,0)))</f>
        <v>#42</v>
      </c>
      <c r="D97" s="15" t="str">
        <f>IF(B97="","-",IF(ISNA(VLOOKUP($B97,'API List'!$B$4:$S$298,6,0))=TRUE,"",VLOOKUP($B97,'API List'!$B$4:$S$298,6,0)))</f>
        <v>Done</v>
      </c>
      <c r="E97" s="15" t="str">
        <f>IF(B97="","-",IF(ISNA(VLOOKUP($B97,'API List'!$B$4:$S$299,3,0))=TRUE,"",VLOOKUP($B97,'API List'!$B$4:$S$299,3,0)))</f>
        <v>Tiện ích &gt; Đăng nhập và bảo mật &gt; Đổi mật khẩu</v>
      </c>
      <c r="F97" s="15" t="str">
        <f>IF(B97="","-",IF(ISNA(VLOOKUP($B97,'API List'!$B$4:$S$299,9,0))=TRUE,"",VLOOKUP($B97,'API List'!$B$4:$S$299,9,0)))</f>
        <v xml:space="preserve">POST </v>
      </c>
      <c r="G97" s="15" t="str">
        <f>IF(B97="","-",IF(ISNA(VLOOKUP($B97,'API List'!$B$4:$S$299,14,0))=TRUE,"",VLOOKUP($B97,'API List'!$B$4:$S$299,14,0)))</f>
        <v xml:space="preserve">{_x000D_
    "newPassword": "1", _x000D_
    "oldPassword": "2", _x000D_
    "ownerId": "689c34a3e1388140fef4cd0c"_x000D_
} </v>
      </c>
      <c r="H97" s="15" t="str">
        <f>IF(B97="","-",IF(ISNA(VLOOKUP($B97,'API List'!$B$4:$S$299,15,0))=TRUE,"",VLOOKUP($B97,'API List'!$B$4:$S$299,15,0)))</f>
        <v xml:space="preserve">true </v>
      </c>
      <c r="I97" s="21" t="s">
        <v>108</v>
      </c>
      <c r="J97" s="6" t="s">
        <v>1134</v>
      </c>
      <c r="K97" s="6" t="s">
        <v>317</v>
      </c>
      <c r="L97" s="132" t="s">
        <v>1224</v>
      </c>
      <c r="M97" s="6" t="s">
        <v>17</v>
      </c>
      <c r="N97" s="6"/>
      <c r="O97" s="6"/>
      <c r="P97" s="6"/>
      <c r="Q97" s="6"/>
      <c r="R97" s="97" t="str">
        <f t="shared" si="1"/>
        <v>View</v>
      </c>
      <c r="S97" s="10"/>
    </row>
    <row r="98" spans="1:19" ht="39.6" x14ac:dyDescent="0.25">
      <c r="A98" s="66"/>
      <c r="B98" s="6" t="s">
        <v>1220</v>
      </c>
      <c r="C98" s="15" t="str">
        <f>IF(B98="","-",IF(ISNA(VLOOKUP($B98,'API List'!$B$4:$S$299,2,0))=TRUE,"",VLOOKUP($B98,'API List'!$B$4:$S$299,2,0)))</f>
        <v>#42</v>
      </c>
      <c r="D98" s="15" t="str">
        <f>IF(B98="","-",IF(ISNA(VLOOKUP($B98,'API List'!$B$4:$S$298,6,0))=TRUE,"",VLOOKUP($B98,'API List'!$B$4:$S$298,6,0)))</f>
        <v>Done</v>
      </c>
      <c r="E98" s="15" t="str">
        <f>IF(B98="","-",IF(ISNA(VLOOKUP($B98,'API List'!$B$4:$S$299,3,0))=TRUE,"",VLOOKUP($B98,'API List'!$B$4:$S$299,3,0)))</f>
        <v>Tiện ích &gt; Đăng nhập và bảo mật &gt; Đổi mật khẩu</v>
      </c>
      <c r="F98" s="15" t="str">
        <f>IF(B98="","-",IF(ISNA(VLOOKUP($B98,'API List'!$B$4:$S$299,9,0))=TRUE,"",VLOOKUP($B98,'API List'!$B$4:$S$299,9,0)))</f>
        <v xml:space="preserve">POST </v>
      </c>
      <c r="G98" s="15" t="str">
        <f>IF(B98="","-",IF(ISNA(VLOOKUP($B98,'API List'!$B$4:$S$299,14,0))=TRUE,"",VLOOKUP($B98,'API List'!$B$4:$S$299,14,0)))</f>
        <v xml:space="preserve">{_x000D_
    "newPassword": "1", _x000D_
    "oldPassword": "2", _x000D_
    "ownerId": "689c34a3e1388140fef4cd0c"_x000D_
} </v>
      </c>
      <c r="H98" s="15" t="str">
        <f>IF(B98="","-",IF(ISNA(VLOOKUP($B98,'API List'!$B$4:$S$299,15,0))=TRUE,"",VLOOKUP($B98,'API List'!$B$4:$S$299,15,0)))</f>
        <v xml:space="preserve">true </v>
      </c>
      <c r="I98" s="21" t="s">
        <v>108</v>
      </c>
      <c r="J98" s="6" t="s">
        <v>1134</v>
      </c>
      <c r="K98" s="6" t="s">
        <v>1159</v>
      </c>
      <c r="L98" s="132" t="s">
        <v>1225</v>
      </c>
      <c r="M98" s="6" t="s">
        <v>12</v>
      </c>
      <c r="N98" s="6"/>
      <c r="O98" s="6"/>
      <c r="P98" s="179" t="s">
        <v>1173</v>
      </c>
      <c r="Q98" s="6"/>
      <c r="R98" s="97" t="str">
        <f t="shared" si="1"/>
        <v>View</v>
      </c>
      <c r="S98" s="10"/>
    </row>
    <row r="99" spans="1:19" x14ac:dyDescent="0.25">
      <c r="A99" s="66"/>
      <c r="B99" s="6"/>
      <c r="C99" s="15" t="str">
        <f>IF(B99="","-",IF(ISNA(VLOOKUP($B99,'API List'!$B$4:$S$299,2,0))=TRUE,"",VLOOKUP($B99,'API List'!$B$4:$S$299,2,0)))</f>
        <v>-</v>
      </c>
      <c r="D99" s="15" t="str">
        <f>IF(B99="","-",IF(ISNA(VLOOKUP($B99,'API List'!$B$4:$S$298,6,0))=TRUE,"",VLOOKUP($B99,'API List'!$B$4:$S$298,6,0)))</f>
        <v>-</v>
      </c>
      <c r="E99" s="15" t="str">
        <f>IF(B99="","-",IF(ISNA(VLOOKUP($B99,'API List'!$B$4:$S$299,3,0))=TRUE,"",VLOOKUP($B99,'API List'!$B$4:$S$299,3,0)))</f>
        <v>-</v>
      </c>
      <c r="F99" s="15" t="str">
        <f>IF(B99="","-",IF(ISNA(VLOOKUP($B99,'API List'!$B$4:$S$299,9,0))=TRUE,"",VLOOKUP($B99,'API List'!$B$4:$S$299,9,0)))</f>
        <v>-</v>
      </c>
      <c r="G99" s="15" t="str">
        <f>IF(B99="","-",IF(ISNA(VLOOKUP($B99,'API List'!$B$4:$S$299,14,0))=TRUE,"",VLOOKUP($B99,'API List'!$B$4:$S$299,14,0)))</f>
        <v>-</v>
      </c>
      <c r="H99" s="15" t="str">
        <f>IF(B99="","-",IF(ISNA(VLOOKUP($B99,'API List'!$B$4:$S$299,15,0))=TRUE,"",VLOOKUP($B99,'API List'!$B$4:$S$299,15,0)))</f>
        <v>-</v>
      </c>
      <c r="I99" s="21" t="s">
        <v>108</v>
      </c>
      <c r="J99" s="6"/>
      <c r="K99" s="6"/>
      <c r="L99" s="6"/>
      <c r="M99" s="6"/>
      <c r="N99" s="6"/>
      <c r="O99" s="6"/>
      <c r="P99" s="6"/>
      <c r="Q99" s="6"/>
      <c r="R99" s="97" t="str">
        <f t="shared" si="1"/>
        <v>View</v>
      </c>
      <c r="S99" s="10"/>
    </row>
    <row r="100" spans="1:19" x14ac:dyDescent="0.25">
      <c r="A100" s="66"/>
      <c r="B100" s="6"/>
      <c r="C100" s="15" t="str">
        <f>IF(B100="","-",IF(ISNA(VLOOKUP($B100,'API List'!$B$4:$S$299,2,0))=TRUE,"",VLOOKUP($B100,'API List'!$B$4:$S$299,2,0)))</f>
        <v>-</v>
      </c>
      <c r="D100" s="15" t="str">
        <f>IF(B100="","-",IF(ISNA(VLOOKUP($B100,'API List'!$B$4:$S$298,6,0))=TRUE,"",VLOOKUP($B100,'API List'!$B$4:$S$298,6,0)))</f>
        <v>-</v>
      </c>
      <c r="E100" s="15" t="str">
        <f>IF(B100="","-",IF(ISNA(VLOOKUP($B100,'API List'!$B$4:$S$299,3,0))=TRUE,"",VLOOKUP($B100,'API List'!$B$4:$S$299,3,0)))</f>
        <v>-</v>
      </c>
      <c r="F100" s="15" t="str">
        <f>IF(B100="","-",IF(ISNA(VLOOKUP($B100,'API List'!$B$4:$S$299,9,0))=TRUE,"",VLOOKUP($B100,'API List'!$B$4:$S$299,9,0)))</f>
        <v>-</v>
      </c>
      <c r="G100" s="15" t="str">
        <f>IF(B100="","-",IF(ISNA(VLOOKUP($B100,'API List'!$B$4:$S$299,14,0))=TRUE,"",VLOOKUP($B100,'API List'!$B$4:$S$299,14,0)))</f>
        <v>-</v>
      </c>
      <c r="H100" s="15" t="str">
        <f>IF(B100="","-",IF(ISNA(VLOOKUP($B100,'API List'!$B$4:$S$299,15,0))=TRUE,"",VLOOKUP($B100,'API List'!$B$4:$S$299,15,0)))</f>
        <v>-</v>
      </c>
      <c r="I100" s="21" t="s">
        <v>108</v>
      </c>
      <c r="J100" s="6"/>
      <c r="K100" s="6"/>
      <c r="L100" s="6"/>
      <c r="M100" s="6"/>
      <c r="N100" s="6"/>
      <c r="O100" s="6"/>
      <c r="P100" s="6"/>
      <c r="Q100" s="6"/>
      <c r="R100" s="97" t="str">
        <f t="shared" si="1"/>
        <v>View</v>
      </c>
      <c r="S100" s="10"/>
    </row>
    <row r="101" spans="1:19" x14ac:dyDescent="0.25">
      <c r="A101" s="66"/>
      <c r="B101" s="6"/>
      <c r="C101" s="15" t="str">
        <f>IF(B101="","-",IF(ISNA(VLOOKUP($B101,'API List'!$B$4:$S$299,2,0))=TRUE,"",VLOOKUP($B101,'API List'!$B$4:$S$299,2,0)))</f>
        <v>-</v>
      </c>
      <c r="D101" s="15" t="str">
        <f>IF(B101="","-",IF(ISNA(VLOOKUP($B101,'API List'!$B$4:$S$298,6,0))=TRUE,"",VLOOKUP($B101,'API List'!$B$4:$S$298,6,0)))</f>
        <v>-</v>
      </c>
      <c r="E101" s="15" t="str">
        <f>IF(B101="","-",IF(ISNA(VLOOKUP($B101,'API List'!$B$4:$S$299,3,0))=TRUE,"",VLOOKUP($B101,'API List'!$B$4:$S$299,3,0)))</f>
        <v>-</v>
      </c>
      <c r="F101" s="15" t="str">
        <f>IF(B101="","-",IF(ISNA(VLOOKUP($B101,'API List'!$B$4:$S$299,9,0))=TRUE,"",VLOOKUP($B101,'API List'!$B$4:$S$299,9,0)))</f>
        <v>-</v>
      </c>
      <c r="G101" s="15" t="str">
        <f>IF(B101="","-",IF(ISNA(VLOOKUP($B101,'API List'!$B$4:$S$299,14,0))=TRUE,"",VLOOKUP($B101,'API List'!$B$4:$S$299,14,0)))</f>
        <v>-</v>
      </c>
      <c r="H101" s="15" t="str">
        <f>IF(B101="","-",IF(ISNA(VLOOKUP($B101,'API List'!$B$4:$S$299,15,0))=TRUE,"",VLOOKUP($B101,'API List'!$B$4:$S$299,15,0)))</f>
        <v>-</v>
      </c>
      <c r="I101" s="21" t="s">
        <v>108</v>
      </c>
      <c r="J101" s="6"/>
      <c r="K101" s="6"/>
      <c r="L101" s="6"/>
      <c r="M101" s="6"/>
      <c r="N101" s="6"/>
      <c r="O101" s="6"/>
      <c r="P101" s="6"/>
      <c r="Q101" s="6"/>
      <c r="R101" s="97" t="str">
        <f t="shared" si="1"/>
        <v>View</v>
      </c>
      <c r="S101" s="10"/>
    </row>
    <row r="102" spans="1:19" x14ac:dyDescent="0.25">
      <c r="A102" s="66"/>
      <c r="B102" s="6"/>
      <c r="C102" s="15" t="str">
        <f>IF(B102="","-",IF(ISNA(VLOOKUP($B102,'API List'!$B$4:$S$299,2,0))=TRUE,"",VLOOKUP($B102,'API List'!$B$4:$S$299,2,0)))</f>
        <v>-</v>
      </c>
      <c r="D102" s="15" t="str">
        <f>IF(B102="","-",IF(ISNA(VLOOKUP($B102,'API List'!$B$4:$S$298,6,0))=TRUE,"",VLOOKUP($B102,'API List'!$B$4:$S$298,6,0)))</f>
        <v>-</v>
      </c>
      <c r="E102" s="15" t="str">
        <f>IF(B102="","-",IF(ISNA(VLOOKUP($B102,'API List'!$B$4:$S$299,3,0))=TRUE,"",VLOOKUP($B102,'API List'!$B$4:$S$299,3,0)))</f>
        <v>-</v>
      </c>
      <c r="F102" s="15" t="str">
        <f>IF(B102="","-",IF(ISNA(VLOOKUP($B102,'API List'!$B$4:$S$299,9,0))=TRUE,"",VLOOKUP($B102,'API List'!$B$4:$S$299,9,0)))</f>
        <v>-</v>
      </c>
      <c r="G102" s="15" t="str">
        <f>IF(B102="","-",IF(ISNA(VLOOKUP($B102,'API List'!$B$4:$S$299,14,0))=TRUE,"",VLOOKUP($B102,'API List'!$B$4:$S$299,14,0)))</f>
        <v>-</v>
      </c>
      <c r="H102" s="15" t="str">
        <f>IF(B102="","-",IF(ISNA(VLOOKUP($B102,'API List'!$B$4:$S$299,15,0))=TRUE,"",VLOOKUP($B102,'API List'!$B$4:$S$299,15,0)))</f>
        <v>-</v>
      </c>
      <c r="I102" s="21" t="s">
        <v>108</v>
      </c>
      <c r="J102" s="6"/>
      <c r="K102" s="6"/>
      <c r="L102" s="6"/>
      <c r="M102" s="6"/>
      <c r="N102" s="6"/>
      <c r="O102" s="6"/>
      <c r="P102" s="6"/>
      <c r="Q102" s="6"/>
      <c r="R102" s="97" t="str">
        <f t="shared" ref="R102:R133" si="2">HYPERLINK("#'"&amp;Q102&amp;"'!A1","View")</f>
        <v>View</v>
      </c>
      <c r="S102" s="10"/>
    </row>
    <row r="103" spans="1:19" s="131" customFormat="1" ht="17.100000000000001" customHeight="1" x14ac:dyDescent="0.25">
      <c r="A103" s="126"/>
      <c r="B103" s="127" t="s">
        <v>1226</v>
      </c>
      <c r="C103" s="128" t="str">
        <f>IF(B103="","-",IF(ISNA(VLOOKUP($B103,'API List'!$B$4:$S$299,2,0))=TRUE,"",VLOOKUP($B103,'API List'!$B$4:$S$299,2,0)))</f>
        <v>#57</v>
      </c>
      <c r="D103" s="128" t="str">
        <f>IF(B103="","-",IF(ISNA(VLOOKUP($B103,'API List'!$B$4:$S$298,6,0))=TRUE,"",VLOOKUP($B103,'API List'!$B$4:$S$298,6,0)))</f>
        <v>Done</v>
      </c>
      <c r="E103" s="128" t="str">
        <f>IF(B103="","-",IF(ISNA(VLOOKUP($B103,'API List'!$B$4:$S$299,3,0))=TRUE,"",VLOOKUP($B103,'API List'!$B$4:$S$299,3,0)))</f>
        <v>Group: Thông tin sức khỏe</v>
      </c>
      <c r="F103" s="128">
        <f>IF(B103="","-",IF(ISNA(VLOOKUP($B103,'API List'!$B$4:$S$299,9,0))=TRUE,"",VLOOKUP($B103,'API List'!$B$4:$S$299,9,0)))</f>
        <v>0</v>
      </c>
      <c r="G103" s="128">
        <f>IF(B103="","-",IF(ISNA(VLOOKUP($B103,'API List'!$B$4:$S$299,14,0))=TRUE,"",VLOOKUP($B103,'API List'!$B$4:$S$299,14,0)))</f>
        <v>0</v>
      </c>
      <c r="H103" s="128">
        <f>IF(B103="","-",IF(ISNA(VLOOKUP($B103,'API List'!$B$4:$S$299,15,0))=TRUE,"",VLOOKUP($B103,'API List'!$B$4:$S$299,15,0)))</f>
        <v>0</v>
      </c>
      <c r="I103" s="129" t="s">
        <v>108</v>
      </c>
      <c r="J103" s="127"/>
      <c r="K103" s="127"/>
      <c r="L103" s="127"/>
      <c r="M103" s="127"/>
      <c r="N103" s="127"/>
      <c r="O103" s="127"/>
      <c r="P103" s="127"/>
      <c r="Q103" s="127"/>
      <c r="R103" s="130" t="str">
        <f t="shared" si="2"/>
        <v>View</v>
      </c>
    </row>
    <row r="104" spans="1:19" ht="198" x14ac:dyDescent="0.25">
      <c r="A104" s="66"/>
      <c r="B104" s="6" t="s">
        <v>1227</v>
      </c>
      <c r="C104" s="15" t="str">
        <f>IF(B104="","-",IF(ISNA(VLOOKUP($B104,'API List'!$B$4:$S$299,2,0))=TRUE,"",VLOOKUP($B104,'API List'!$B$4:$S$299,2,0)))</f>
        <v>#58</v>
      </c>
      <c r="D104" s="15" t="str">
        <f>IF(B104="","-",IF(ISNA(VLOOKUP($B104,'API List'!$B$4:$S$298,6,0))=TRUE,"",VLOOKUP($B104,'API List'!$B$4:$S$298,6,0)))</f>
        <v>Done</v>
      </c>
      <c r="E104" s="15" t="str">
        <f>IF(B104="","-",IF(ISNA(VLOOKUP($B104,'API List'!$B$4:$S$299,3,0))=TRUE,"",VLOOKUP($B104,'API List'!$B$4:$S$299,3,0)))</f>
        <v>Hồ sơ &gt; Thông tin sức khỏe</v>
      </c>
      <c r="F104" s="15" t="str">
        <f>IF(B104="","-",IF(ISNA(VLOOKUP($B104,'API List'!$B$4:$S$299,9,0))=TRUE,"",VLOOKUP($B104,'API List'!$B$4:$S$299,9,0)))</f>
        <v xml:space="preserve">GET </v>
      </c>
      <c r="G104" s="15" t="str">
        <f>IF(B104="","-",IF(ISNA(VLOOKUP($B104,'API List'!$B$4:$S$299,14,0))=TRUE,"",VLOOKUP($B104,'API List'!$B$4:$S$299,14,0)))</f>
        <v xml:space="preserve"> </v>
      </c>
      <c r="H104" s="15" t="str">
        <f>IF(B104="","-",IF(ISNA(VLOOKUP($B104,'API List'!$B$4:$S$299,15,0))=TRUE,"",VLOOKUP($B104,'API List'!$B$4:$S$299,15,0)))</f>
        <v xml:space="preserve">{_x000D_
    "Rh": {_x000D_
        "category": 15, _x000D_
        "curTime": 1755243453110, _x000D_
        "extValue": null, _x000D_
        "fileId": null, _x000D_
        "id": "689ee3bd97a7256f22101e82", _x000D_
        "ownerId": "6895a3abd65841414b714ebb", _x000D_
        "status": "false", _x000D_
        "urlFile": null, _x000D_
        "value": "Tôi không biết"_x000D_
    }, _x000D_
    "bmiIndex": {_x000D_
        "category": 2, _x000D_
        "curTime": 1755242460000, _x000D_
        "extValue": "", _x000D_
        "fileId": null, _x000D_
        "id": null, _x000D_
        "ownerId": "6895a3abd65841414b714ebb", _x000D_
        "status": "false", _x000D_
        "urlFile": null, _x000D_
        "value": "16.4"_x000D_
    }, _x000D_
    "canNang": {_x000D_
        "category": 0, _x000D_
        "curTime": 1755242160000, _x000D_
        "extValue": null, _x000D_
        "fileId": null, _x000D_
        "id": "689eded098ceec1aca3d73d1", _x000D_
        "ownerId": "6895a3abd65841414b714ebb", _x000D_
        "status": null, _x000D_
        "urlFile": null, _x000D_
        "value": "58"_x000D_
    }, _x000D_
    "chieuCao": {_x000D_
        "category": 1, _x000D_
        "curTime": 1755242460000, _x000D_
        "extValue": null, _x000D_
        "fileId": null, _x000D_
        "id": "689edff598ceec1aca3d73d3", _x000D_
        "ownerId": "6895a3abd65841414b714ebb", _x000D_
        "status": null, _x000D_
        "urlFile": null, _x000D_
        "value": "188"_x000D_
    }, _x000D_
    "huyetAp": {_x000D_
        "category": 3, _x000D_
        "curTime": 1755242760000, _x000D_
        "extValue": null, _x000D_
        "fileId": null, _x000D_
        "id": "689ee14797a7256f22101e7f", _x000D_
        "ownerId": "6895a3abd65841414b714ebb", _x000D_
        "status": null, _x000D_
        "urlFile": null, _x000D_
        "value": "100|100"_x000D_
    }, _x000D_
    "nhietDo": {_x000D_
        "category": 4, _x000D_
        "curTime": 1755242820000, _x000D_
        "extValue": null, _x000D_
        "fileId": null, _x000D_
        "id": "689ee18498ceec1aca3d73d4", _x000D_
        "ownerId": "6895a3abd65841414b714ebb", _x000D_
        "status": null, _x000D_
        "urlFile": null, _x000D_
        "value": "20"_x000D_
    }, _x000D_
    "nhipTim": {_x000D_
        "category": 5, _x000D_
        "curTime": 1755242940000, _x000D_
        "extValue": null, _x000D_
        "fileId": null, _x000D_
        "id": "689ee1e797a7256f22101e81", _x000D_
        "ownerId": "6895a3abd65841414b714ebb", _x000D_
        "status": null, _x000D_
        "urlFile": null, _x000D_
        "value": "100"_x000D_
    }, _x000D_
    "nhomMau": {_x000D_
        "category": 13, _x000D_
        "curTime": 1755243063521, _x000D_
        "extValue": null, _x000D_
        "fileId": "f5961b30-1554-4f63-b79b-750b2e911373", _x000D_
        "id": "689ee23798ceec1aca3d73d5", _x000D_
        "ownerId": "6895a3abd65841414b714ebb", _x000D_
        "status": "false", _x000D_
        "urlFile": "/share/proxy/alfresco-noauth/api/internal/shared/node/w8_tyvezQCiaVn50lrA5Ug/content", _x000D_
        "value": "AB"_x000D_
    }, _x000D_
    "spo2": {_x000D_
        "category": 14, _x000D_
        "curTime": 1755242880000, _x000D_
        "extValue": null, _x000D_
        "fileId": null, _x000D_
        "id": "689ee1b397a7256f22101e80", _x000D_
        "ownerId": "6895a3abd65841414b714ebb", _x000D_
        "status": null, _x000D_
        "urlFile": null, _x000D_
        "value": "70"_x000D_
    }_x000D_
} </v>
      </c>
      <c r="I104" s="21" t="s">
        <v>108</v>
      </c>
      <c r="J104" s="6" t="s">
        <v>1134</v>
      </c>
      <c r="K104" s="6" t="s">
        <v>1184</v>
      </c>
      <c r="L104" s="6" t="s">
        <v>1228</v>
      </c>
      <c r="M104" s="6" t="s">
        <v>17</v>
      </c>
      <c r="N104" s="6"/>
      <c r="O104" s="6"/>
      <c r="P104" s="6"/>
      <c r="Q104" s="6"/>
      <c r="R104" s="97" t="str">
        <f t="shared" si="2"/>
        <v>View</v>
      </c>
      <c r="S104" s="10"/>
    </row>
    <row r="105" spans="1:19" ht="198" x14ac:dyDescent="0.25">
      <c r="A105" s="66"/>
      <c r="B105" s="6" t="s">
        <v>1229</v>
      </c>
      <c r="C105" s="15" t="str">
        <f>IF(B105="","-",IF(ISNA(VLOOKUP($B105,'API List'!$B$4:$S$299,2,0))=TRUE,"",VLOOKUP($B105,'API List'!$B$4:$S$299,2,0)))</f>
        <v>#59</v>
      </c>
      <c r="D105" s="15" t="str">
        <f>IF(B105="","-",IF(ISNA(VLOOKUP($B105,'API List'!$B$4:$S$298,6,0))=TRUE,"",VLOOKUP($B105,'API List'!$B$4:$S$298,6,0)))</f>
        <v>Done</v>
      </c>
      <c r="E105" s="15" t="str">
        <f>IF(B105="","-",IF(ISNA(VLOOKUP($B105,'API List'!$B$4:$S$299,3,0))=TRUE,"",VLOOKUP($B105,'API List'!$B$4:$S$299,3,0)))</f>
        <v>Hồ sơ &gt; Thông tin sức khỏe</v>
      </c>
      <c r="F105" s="15" t="str">
        <f>IF(B105="","-",IF(ISNA(VLOOKUP($B105,'API List'!$B$4:$S$299,9,0))=TRUE,"",VLOOKUP($B105,'API List'!$B$4:$S$299,9,0)))</f>
        <v xml:space="preserve">GET </v>
      </c>
      <c r="G105" s="15" t="str">
        <f>IF(B105="","-",IF(ISNA(VLOOKUP($B105,'API List'!$B$4:$S$299,14,0))=TRUE,"",VLOOKUP($B105,'API List'!$B$4:$S$299,14,0)))</f>
        <v xml:space="preserve"> </v>
      </c>
      <c r="H105" s="15" t="str">
        <f>IF(B105="","-",IF(ISNA(VLOOKUP($B105,'API List'!$B$4:$S$299,15,0))=TRUE,"",VLOOKUP($B105,'API List'!$B$4:$S$299,15,0)))</f>
        <v xml:space="preserve">[_x000D_
    {_x000D_
        "category": 0, _x000D_
        "curTime": 1755242160000, _x000D_
        "extValue": null, _x000D_
        "fileId": null, _x000D_
        "id": "689eded098ceec1aca3d73d1", _x000D_
        "ownerId": "6895a3abd65841414b714ebb", _x000D_
        "status": null, _x000D_
        "urlFile": null, _x000D_
        "value": "58"_x000D_
    }, _x000D_
    {_x000D_
        "category": 0, _x000D_
        "curTime": 1754637420000, _x000D_
        "extValue": null, _x000D_
        "fileId": null, _x000D_
        "id": "689edf0198ceec1aca3d73d2", _x000D_
        "ownerId": "6895a3abd65841414b714ebb", _x000D_
        "status": null, _x000D_
        "urlFile": null, _x000D_
        "value": "80"_x000D_
    }, _x000D_
    {_x000D_
        "category": 0, _x000D_
        "curTime": 1754466060000, _x000D_
        "extValue": null, _x000D_
        "fileId": null, _x000D_
        "id": "689ee4c797a7256f22101e83", _x000D_
        "ownerId": "6895a3abd65841414b714ebb", _x000D_
        "status": null, _x000D_
        "urlFile": null, _x000D_
        "value": "100"_x000D_
    }_x000D_
] </v>
      </c>
      <c r="I105" s="21" t="s">
        <v>108</v>
      </c>
      <c r="J105" s="6" t="s">
        <v>1134</v>
      </c>
      <c r="K105" s="6" t="s">
        <v>1184</v>
      </c>
      <c r="L105" s="6" t="s">
        <v>1230</v>
      </c>
      <c r="M105" s="6" t="s">
        <v>17</v>
      </c>
      <c r="N105" s="6"/>
      <c r="O105" s="6"/>
      <c r="P105" s="6"/>
      <c r="Q105" s="6"/>
      <c r="R105" s="97" t="str">
        <f t="shared" si="2"/>
        <v>View</v>
      </c>
      <c r="S105" s="10"/>
    </row>
    <row r="106" spans="1:19" ht="198" x14ac:dyDescent="0.25">
      <c r="A106" s="66"/>
      <c r="B106" s="6" t="s">
        <v>1231</v>
      </c>
      <c r="C106" s="15" t="str">
        <f>IF(B106="","-",IF(ISNA(VLOOKUP($B106,'API List'!$B$4:$S$299,2,0))=TRUE,"",VLOOKUP($B106,'API List'!$B$4:$S$299,2,0)))</f>
        <v>#60</v>
      </c>
      <c r="D106" s="15" t="str">
        <f>IF(B106="","-",IF(ISNA(VLOOKUP($B106,'API List'!$B$4:$S$298,6,0))=TRUE,"",VLOOKUP($B106,'API List'!$B$4:$S$298,6,0)))</f>
        <v>Done</v>
      </c>
      <c r="E106" s="15" t="str">
        <f>IF(B106="","-",IF(ISNA(VLOOKUP($B106,'API List'!$B$4:$S$299,3,0))=TRUE,"",VLOOKUP($B106,'API List'!$B$4:$S$299,3,0)))</f>
        <v>Hồ sơ &gt; Thông tin sức khỏe &gt; {chọn 1 loại thông tin} &gt; (+) Icon</v>
      </c>
      <c r="F106" s="15" t="str">
        <f>IF(B106="","-",IF(ISNA(VLOOKUP($B106,'API List'!$B$4:$S$299,9,0))=TRUE,"",VLOOKUP($B106,'API List'!$B$4:$S$299,9,0)))</f>
        <v xml:space="preserve">POST </v>
      </c>
      <c r="G106" s="15" t="str">
        <f>IF(B106="","-",IF(ISNA(VLOOKUP($B106,'API List'!$B$4:$S$299,14,0))=TRUE,"",VLOOKUP($B106,'API List'!$B$4:$S$299,14,0)))</f>
        <v xml:space="preserve">{_x000D_
    "category": 0, _x000D_
    "curtime": 1754466060000, _x000D_
    "value": "100"_x000D_
} </v>
      </c>
      <c r="H106" s="15" t="str">
        <f>IF(B106="","-",IF(ISNA(VLOOKUP($B106,'API List'!$B$4:$S$299,15,0))=TRUE,"",VLOOKUP($B106,'API List'!$B$4:$S$299,15,0)))</f>
        <v xml:space="preserve">true </v>
      </c>
      <c r="I106" s="21" t="s">
        <v>108</v>
      </c>
      <c r="J106" s="6" t="s">
        <v>1134</v>
      </c>
      <c r="K106" s="6" t="s">
        <v>1184</v>
      </c>
      <c r="L106" s="6" t="s">
        <v>1232</v>
      </c>
      <c r="M106" s="6" t="s">
        <v>17</v>
      </c>
      <c r="N106" s="6"/>
      <c r="O106" s="6"/>
      <c r="P106" s="6"/>
      <c r="Q106" s="6"/>
      <c r="R106" s="97" t="str">
        <f t="shared" si="2"/>
        <v>View</v>
      </c>
      <c r="S106" s="10"/>
    </row>
    <row r="107" spans="1:19" ht="198" x14ac:dyDescent="0.25">
      <c r="A107" s="66"/>
      <c r="B107" s="6" t="s">
        <v>1233</v>
      </c>
      <c r="C107" s="15" t="str">
        <f>IF(B107="","-",IF(ISNA(VLOOKUP($B107,'API List'!$B$4:$S$299,2,0))=TRUE,"",VLOOKUP($B107,'API List'!$B$4:$S$299,2,0)))</f>
        <v>#61</v>
      </c>
      <c r="D107" s="15" t="str">
        <f>IF(B107="","-",IF(ISNA(VLOOKUP($B107,'API List'!$B$4:$S$298,6,0))=TRUE,"",VLOOKUP($B107,'API List'!$B$4:$S$298,6,0)))</f>
        <v>Done</v>
      </c>
      <c r="E107" s="15" t="str">
        <f>IF(B107="","-",IF(ISNA(VLOOKUP($B107,'API List'!$B$4:$S$299,3,0))=TRUE,"",VLOOKUP($B107,'API List'!$B$4:$S$299,3,0)))</f>
        <v>Hồ sơ &gt; Thông tin sức khỏe &gt; {Chọn 1 loại thông tin} &gt; {Chọn edit icon} &gt; (x) icon</v>
      </c>
      <c r="F107" s="15" t="str">
        <f>IF(B107="","-",IF(ISNA(VLOOKUP($B107,'API List'!$B$4:$S$299,9,0))=TRUE,"",VLOOKUP($B107,'API List'!$B$4:$S$299,9,0)))</f>
        <v xml:space="preserve">POST </v>
      </c>
      <c r="G107" s="15" t="str">
        <f>IF(B107="","-",IF(ISNA(VLOOKUP($B107,'API List'!$B$4:$S$299,14,0))=TRUE,"",VLOOKUP($B107,'API List'!$B$4:$S$299,14,0)))</f>
        <v xml:space="preserve"> </v>
      </c>
      <c r="H107" s="15" t="str">
        <f>IF(B107="","-",IF(ISNA(VLOOKUP($B107,'API List'!$B$4:$S$299,15,0))=TRUE,"",VLOOKUP($B107,'API List'!$B$4:$S$299,15,0)))</f>
        <v xml:space="preserve">true </v>
      </c>
      <c r="I107" s="21" t="s">
        <v>108</v>
      </c>
      <c r="J107" s="6" t="s">
        <v>1134</v>
      </c>
      <c r="K107" s="6" t="s">
        <v>1184</v>
      </c>
      <c r="L107" s="6" t="s">
        <v>1234</v>
      </c>
      <c r="M107" s="6" t="s">
        <v>17</v>
      </c>
      <c r="N107" s="6"/>
      <c r="O107" s="6"/>
      <c r="P107" s="6"/>
      <c r="Q107" s="6"/>
      <c r="R107" s="97" t="str">
        <f t="shared" si="2"/>
        <v>View</v>
      </c>
      <c r="S107" s="10"/>
    </row>
    <row r="108" spans="1:19" ht="198" x14ac:dyDescent="0.25">
      <c r="A108" s="66"/>
      <c r="B108" s="6" t="s">
        <v>1235</v>
      </c>
      <c r="C108" s="15" t="str">
        <f>IF(B108="","-",IF(ISNA(VLOOKUP($B108,'API List'!$B$4:$S$299,2,0))=TRUE,"",VLOOKUP($B108,'API List'!$B$4:$S$299,2,0)))</f>
        <v>#63</v>
      </c>
      <c r="D108" s="15" t="str">
        <f>IF(B108="","-",IF(ISNA(VLOOKUP($B108,'API List'!$B$4:$S$298,6,0))=TRUE,"",VLOOKUP($B108,'API List'!$B$4:$S$298,6,0)))</f>
        <v>Done</v>
      </c>
      <c r="E108" s="15" t="str">
        <f>IF(B108="","-",IF(ISNA(VLOOKUP($B108,'API List'!$B$4:$S$299,3,0))=TRUE,"",VLOOKUP($B108,'API List'!$B$4:$S$299,3,0)))</f>
        <v>Hồ sơ &gt; Thông tin sức khỏe &gt; Nhóm máu &gt; Lưu</v>
      </c>
      <c r="F108" s="15" t="str">
        <f>IF(B108="","-",IF(ISNA(VLOOKUP($B108,'API List'!$B$4:$S$299,9,0))=TRUE,"",VLOOKUP($B108,'API List'!$B$4:$S$299,9,0)))</f>
        <v xml:space="preserve">POST </v>
      </c>
      <c r="G108" s="15" t="str">
        <f>IF(B108="","-",IF(ISNA(VLOOKUP($B108,'API List'!$B$4:$S$299,14,0))=TRUE,"",VLOOKUP($B108,'API List'!$B$4:$S$299,14,0)))</f>
        <v>{
    "base64Image": "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AAEEpGSUYAAQEAAAEAAQAA/9sAQwABAQEBAQEBAQEBAQEBAQEBAQEBAQEBAQEBAQEBAQEBAQEBAQEBAQEBAQEBAQEBAQEBAQEBAQEBAQEBAQEBAQEB/9sAQwEBAQEBAQEBAQEBAQEBAQEBAQEBAQEBAQEBAQEBAQEBAQEBAQEBAQEBAQEBAQEBAQEBAQEBAQEBAQEBAQEBAQEB/8AAEQgBmAGYAwEiAAIRAQMRAf/EAB8AAAEFAQEBAQEBAAAAAAAAAAABAgMEBQYHCAkKC//EALUQAAIBAwMCBAMFBQQEAAABfQECAwAEEQUSITFBBhNRYQcicRQygZGhCCNCscEVUtHwJDNicoIJChYXGBkaJSYnKCkqNDU2Nzg5OkNERUZHSElKU1RVVldYWVpjZGVmZ2hpanN0dXZ3eHl6g4SFhoeIiYqSk5SVlpeYmZqio6Slpqeoqaqys7S1tre4ubrCw8TFxsfIycrS09TV1tfY2drh4uPk5ebn6Onq8fLz9PX29/j5+v/EAB8BAAMBAQEBAQEBAQEAAAAAAAABAgMEBQYHCAkKC//EALURAAIBAgQEAwQHBQQEAAECdwABAgMRBAUhMQYSQVEHYXETIjKBCBRCkaGxwQkjM1LwFWJy0QoWJDThJfEXGBkaJicoKSo1Njc4OTpDREVGR0hJSlNUVVZXWFlaY2RlZmdoaWpzdHV2d3h5eoKDhIWGh4iJipKTlJWWl5iZmqKjpKWmp6ipqrKztLW2t7i5usLDxMXGx8jJytLT1NXW19jZ2uLj5OXm5+jp6vLz9PX29/j5+v/aAAwDAQACEQMRAD8A/nzvvDENuIybW+ibzWKt50UsaQiW5RpljcI/+jtNsljSUiZLZMlgwNVbnw/bWOnSSCLUruW3cKz2VvEt3aKs6vFcWwimUPFmZ4Z4ZmZrcBpBliWPuc/he4uLuWyuZs26ySBdi5eBpYfNVGWFVt8KPkaR9zu8UZZmZs1ck8LTzQ3cFtFdxNIx8wM0MkYtYbUC4QMzO8NwyoYwFECMwUb8BQPPhiPdXfZv5r+v8+vrVISjLltt2Xp8rWt9zPmf7BqIjsoGsXtrhWWwXzLeI29xbzS/aJJg0PLLGouBLLcM4Zmkb5i7ZSLSH1W91G7aHz0sru0hNrpgjM5aKVGa789RD5sxgnjMiSzSxhBEDCuWUe6J4evJ0Di0a5PlxIlr9mtrdmdmmNvKlwJkKhibmO5WOd1byt5dwdzUYtJnihWXULSSK2nSSQMxZkmklRLckqZp1HmSxOsquzA8qIsYUZyxsk0uZdE+tl7qV9NdvzvfUhUL9L7b3fbv9/8AwG7eEP4euL65lhfy538i832wX7ZIZ4prkvAQYAs5W1O4RgCJSjswLSHNP+y5VuZ3iS0EVraLHPHaWsEs8t1LJbpKzkzIVYGZVhmRVcqvOzpXvknhy0ea7hWTzbqRIoyLZJPkj3ygtmJYHM8pLbUkk8qS2SJWt1BWNamm+FLu1s47gIUuIS0UaJNBHI7WdxFLcRyrE1pOskMaRqiu28iN19ayp15S39e19r9d/O+/ojoVCPLzaaWT01v7v+X9a3+Y/EGn7bOytTbsZXZYp/NnwstxNJE4+zrbzyyWtuQZIpmUK6SyM5BwTVnTtMWNGt7i5SG1VS1vKPIPyb4raWIxyn7QkqSOqxyMEJSI9MYr32Xwhfyouq2txJeNA0UwkEVrDDHGbS4tVDQSwXzyxLJPC8sokWZdgGcLxZbwvZSLcXUcMUN1d28S+Y1srwXMKXM9w7soSBmmnK+RCzMYkClowFIz10qvK+Z6LbXVdO/p+HYxnh7vT718lvvt32e2lz5rbSbqKC6+y3MHlXIkaNp4IJFtGedcI/lypMDP+8M6uk0SiRlbcCc0LyHU7e4Se7vIWMECQIkflEQy3NwEgZNwgikmuDcErP0WFUdiCRXvlv4a1Fre0ggt7O1ll1KVbeaysIAbm3ubgiS4uZDKHSZyt1GQW+z2+1DCqxqgE114dW5utTiv7eZfs6BY2nlKw3Vvc7I4iFTy7QxWzQBSgDu/ltJvY5Y9cZxkuZPTre2n9ficsqco6W20/r+n5nznNpfmyLITaSMZ7e7kYoIHm3+W8LSkTbZYpXMkgEZ2RiISHIkydn+ytKmtYBf28Ra6Sby5kNvIh8+G6w7GC2wpgilVLWaUsxl3qXKfMe+m8OKolub8XCtIulRysjS3dq8Vsq2CxpPet+7EqLD5qwzukFuizRoGJqKLwr9o1BIoZXjt7iLaFmnRbhYpIGW3jlefFs0RwF2CSMlHjUBcADllPll0SX43t+X4eg1Dv93+b/y+88yfQ00uwdYovsMMlwyw3EQE9rcQqs9yfJiHlsWniYhHl8mJXdTEsgAFY15aX+oxW7S2l+JVUSwwIGFrP5ix7QfLIN08KCGScb7ddqEugAwPc18OM1hbIYL64t5PLeVXgilgR0VI8WzLcyuYY2dvNls5FdTAFLur5PD3fhLVneC3KSTwfZXuZkzPdKp3tbIGfCsqSxx/ZRbbJxHGUYM64YxXqqnCMrtXe/l7tr93/V7luDlaytby72/T9Omq4CXTH2WlgbcCOCJWWU28T28c0b/6S5ELSyRGN5pJBbNmacorByseKvO8ktpcQ2tqkgjtmnu7mYND9nzLDHGQVLpIhkigSKdIkke4aZWVYm213VjoM92os2t7N7/T0ngurVmltoblY7i6XTJft32W3dVh5Z4VhbzI40R53D7jQ1PRriwZLVbFpbby/tLIkk6RyRfuXCS3Ct5qtOdyRw5MaTqkhw3zVrCvzQXotVv066f11M3B+TOOLywQyRyiEpPapFdTSRQ+XZFpIwl0sbsIrjaMElow0pUAqC20NTyHnZBBGbOSWBX+qgSyrbLGkrI/lqkgkLblLB2SbczKCOdoFFFFBif//Z",
    "type":"AB"
}</v>
      </c>
      <c r="H108" s="15" t="str">
        <f>IF(B108="","-",IF(ISNA(VLOOKUP($B108,'API List'!$B$4:$S$299,15,0))=TRUE,"",VLOOKUP($B108,'API List'!$B$4:$S$299,15,0)))</f>
        <v xml:space="preserve">true </v>
      </c>
      <c r="I108" s="21" t="s">
        <v>108</v>
      </c>
      <c r="J108" s="6" t="s">
        <v>1134</v>
      </c>
      <c r="K108" s="6" t="s">
        <v>1184</v>
      </c>
      <c r="L108" s="6" t="s">
        <v>1236</v>
      </c>
      <c r="M108" s="6" t="s">
        <v>17</v>
      </c>
      <c r="N108" s="6"/>
      <c r="O108" s="6"/>
      <c r="P108" s="6"/>
      <c r="Q108" s="6"/>
      <c r="R108" s="97" t="str">
        <f t="shared" si="2"/>
        <v>View</v>
      </c>
      <c r="S108" s="10"/>
    </row>
    <row r="109" spans="1:19" ht="198" x14ac:dyDescent="0.25">
      <c r="A109" s="66"/>
      <c r="B109" s="6" t="s">
        <v>1237</v>
      </c>
      <c r="C109" s="15" t="str">
        <f>IF(B109="","-",IF(ISNA(VLOOKUP($B109,'API List'!$B$4:$S$299,2,0))=TRUE,"",VLOOKUP($B109,'API List'!$B$4:$S$299,2,0)))</f>
        <v>#64</v>
      </c>
      <c r="D109" s="15" t="str">
        <f>IF(B109="","-",IF(ISNA(VLOOKUP($B109,'API List'!$B$4:$S$298,6,0))=TRUE,"",VLOOKUP($B109,'API List'!$B$4:$S$298,6,0)))</f>
        <v>Done</v>
      </c>
      <c r="E109" s="15" t="str">
        <f>IF(B109="","-",IF(ISNA(VLOOKUP($B109,'API List'!$B$4:$S$299,3,0))=TRUE,"",VLOOKUP($B109,'API List'!$B$4:$S$299,3,0)))</f>
        <v>Hồ sơ &gt; Thông tin sức khỏe &gt; Rh &gt; Lưu</v>
      </c>
      <c r="F109" s="15" t="str">
        <f>IF(B109="","-",IF(ISNA(VLOOKUP($B109,'API List'!$B$4:$S$299,9,0))=TRUE,"",VLOOKUP($B109,'API List'!$B$4:$S$299,9,0)))</f>
        <v xml:space="preserve">POST </v>
      </c>
      <c r="G109" s="15" t="str">
        <f>IF(B109="","-",IF(ISNA(VLOOKUP($B109,'API List'!$B$4:$S$299,14,0))=TRUE,"",VLOOKUP($B109,'API List'!$B$4:$S$299,14,0)))</f>
        <v xml:space="preserve">{_x000D_
    "type": "Tôi không biết"_x000D_
} </v>
      </c>
      <c r="H109" s="15" t="str">
        <f>IF(B109="","-",IF(ISNA(VLOOKUP($B109,'API List'!$B$4:$S$299,15,0))=TRUE,"",VLOOKUP($B109,'API List'!$B$4:$S$299,15,0)))</f>
        <v xml:space="preserve">true </v>
      </c>
      <c r="I109" s="21" t="s">
        <v>108</v>
      </c>
      <c r="J109" s="6" t="s">
        <v>1134</v>
      </c>
      <c r="K109" s="6" t="s">
        <v>1184</v>
      </c>
      <c r="L109" s="6" t="s">
        <v>1238</v>
      </c>
      <c r="M109" s="6" t="s">
        <v>17</v>
      </c>
      <c r="N109" s="6"/>
      <c r="O109" s="6"/>
      <c r="P109" s="6"/>
      <c r="Q109" s="6"/>
      <c r="R109" s="97" t="str">
        <f t="shared" si="2"/>
        <v>View</v>
      </c>
      <c r="S109" s="10"/>
    </row>
    <row r="110" spans="1:19" ht="198" x14ac:dyDescent="0.25">
      <c r="A110" s="66"/>
      <c r="B110" s="6" t="s">
        <v>1239</v>
      </c>
      <c r="C110" s="15" t="str">
        <f>IF(B110="","-",IF(ISNA(VLOOKUP($B110,'API List'!$B$4:$S$299,2,0))=TRUE,"",VLOOKUP($B110,'API List'!$B$4:$S$299,2,0)))</f>
        <v>#65</v>
      </c>
      <c r="D110" s="15" t="str">
        <f>IF(B110="","-",IF(ISNA(VLOOKUP($B110,'API List'!$B$4:$S$298,6,0))=TRUE,"",VLOOKUP($B110,'API List'!$B$4:$S$298,6,0)))</f>
        <v>Done</v>
      </c>
      <c r="E110" s="15" t="str">
        <f>IF(B110="","-",IF(ISNA(VLOOKUP($B110,'API List'!$B$4:$S$299,3,0))=TRUE,"",VLOOKUP($B110,'API List'!$B$4:$S$299,3,0)))</f>
        <v>Hồ sơ &gt; Thông tin sức khỏe &gt; Thông tin bệnh sử</v>
      </c>
      <c r="F110" s="15" t="str">
        <f>IF(B110="","-",IF(ISNA(VLOOKUP($B110,'API List'!$B$4:$S$299,9,0))=TRUE,"",VLOOKUP($B110,'API List'!$B$4:$S$299,9,0)))</f>
        <v xml:space="preserve">GET </v>
      </c>
      <c r="G110" s="15" t="str">
        <f>IF(B110="","-",IF(ISNA(VLOOKUP($B110,'API List'!$B$4:$S$299,14,0))=TRUE,"",VLOOKUP($B110,'API List'!$B$4:$S$299,14,0)))</f>
        <v xml:space="preserve"> </v>
      </c>
      <c r="H110" s="15" t="str">
        <f>IF(B110="","-",IF(ISNA(VLOOKUP($B110,'API List'!$B$4:$S$299,15,0))=TRUE,"",VLOOKUP($B110,'API List'!$B$4:$S$299,15,0)))</f>
        <v xml:space="preserve">{_x000D_
    "category": 11, _x000D_
    "createdDate": 1754637227591, _x000D_
    "id": "6895a3abd65841414b714ebf", _x000D_
    "items": [_x000D_
        {_x000D_
            "key": "Thính lực", _x000D_
            "value": false_x000D_
        }, _x000D_
        {_x000D_
            "key": "Thị lực", _x000D_
            "value": false_x000D_
        }, _x000D_
        {_x000D_
            "key": "Tay", _x000D_
            "value": false_x000D_
        }, _x000D_
        {_x000D_
            "key": "Chân", _x000D_
            "value": false_x000D_
        }, _x000D_
        {_x000D_
            "key": "Cột sống", _x000D_
            "value": false_x000D_
        }, _x000D_
        {_x000D_
            "key": "Miệng", _x000D_
            "value": false_x000D_
        }_x000D_
    ], _x000D_
    "others": "", _x000D_
    "ownerId": "6895a3abd65841414b714ebb"_x000D_
} </v>
      </c>
      <c r="I110" s="21" t="s">
        <v>108</v>
      </c>
      <c r="J110" s="6" t="s">
        <v>1134</v>
      </c>
      <c r="K110" s="6" t="s">
        <v>1184</v>
      </c>
      <c r="L110" s="6" t="s">
        <v>1240</v>
      </c>
      <c r="M110" s="6" t="s">
        <v>17</v>
      </c>
      <c r="N110" s="6"/>
      <c r="O110" s="6"/>
      <c r="P110" s="6"/>
      <c r="Q110" s="6"/>
      <c r="R110" s="97" t="str">
        <f t="shared" si="2"/>
        <v>View</v>
      </c>
      <c r="S110" s="10"/>
    </row>
    <row r="111" spans="1:19" ht="198" x14ac:dyDescent="0.25">
      <c r="A111" s="66"/>
      <c r="B111" s="6" t="s">
        <v>1241</v>
      </c>
      <c r="C111" s="15" t="str">
        <f>IF(B111="","-",IF(ISNA(VLOOKUP($B111,'API List'!$B$4:$S$299,2,0))=TRUE,"",VLOOKUP($B111,'API List'!$B$4:$S$299,2,0)))</f>
        <v>#66</v>
      </c>
      <c r="D111" s="15" t="str">
        <f>IF(B111="","-",IF(ISNA(VLOOKUP($B111,'API List'!$B$4:$S$298,6,0))=TRUE,"",VLOOKUP($B111,'API List'!$B$4:$S$298,6,0)))</f>
        <v>Done</v>
      </c>
      <c r="E111" s="15" t="str">
        <f>IF(B111="","-",IF(ISNA(VLOOKUP($B111,'API List'!$B$4:$S$299,3,0))=TRUE,"",VLOOKUP($B111,'API List'!$B$4:$S$299,3,0)))</f>
        <v>Hồ sơ &gt; Thông tin sức khỏe &gt; Thông tin bệnh sử</v>
      </c>
      <c r="F111" s="15" t="str">
        <f>IF(B111="","-",IF(ISNA(VLOOKUP($B111,'API List'!$B$4:$S$299,9,0))=TRUE,"",VLOOKUP($B111,'API List'!$B$4:$S$299,9,0)))</f>
        <v xml:space="preserve">POST </v>
      </c>
      <c r="G111" s="15" t="str">
        <f>IF(B111="","-",IF(ISNA(VLOOKUP($B111,'API List'!$B$4:$S$299,14,0))=TRUE,"",VLOOKUP($B111,'API List'!$B$4:$S$299,14,0)))</f>
        <v xml:space="preserve">{_x000D_
    "category": 12, _x000D_
    "createdDate": 1755245451892, _x000D_
    "id": "6895a3abd65841414b714ebc", _x000D_
    "items": [_x000D_
        {_x000D_
            "key": "Hút thuốc lá", _x000D_
            "value": false_x000D_
        }, _x000D_
        {_x000D_
            "key": "Uống rượu bia", _x000D_
            "value": true_x000D_
        }, _x000D_
        {_x000D_
            "key": "Sử dụng ma tuý", _x000D_
            "value": false_x000D_
        }, _x000D_
        {_x000D_
            "key": "Không tập thể dục, thể thao", _x000D_
            "value": false_x000D_
        }_x000D_
    ], _x000D_
    "others": "ún volka quá nhìu", _x000D_
    "ownerId": "6895a3abd65841414b714ebb"_x000D_
} </v>
      </c>
      <c r="H111" s="15" t="str">
        <f>IF(B111="","-",IF(ISNA(VLOOKUP($B111,'API List'!$B$4:$S$299,15,0))=TRUE,"",VLOOKUP($B111,'API List'!$B$4:$S$299,15,0)))</f>
        <v xml:space="preserve">true </v>
      </c>
      <c r="I111" s="21" t="s">
        <v>108</v>
      </c>
      <c r="J111" s="6" t="s">
        <v>1134</v>
      </c>
      <c r="K111" s="6" t="s">
        <v>1184</v>
      </c>
      <c r="L111" s="6" t="s">
        <v>1240</v>
      </c>
      <c r="M111" s="6" t="s">
        <v>17</v>
      </c>
      <c r="N111" s="6"/>
      <c r="O111" s="6"/>
      <c r="P111" s="6"/>
      <c r="Q111" s="6"/>
      <c r="R111" s="97" t="str">
        <f t="shared" si="2"/>
        <v>View</v>
      </c>
      <c r="S111" s="10"/>
    </row>
    <row r="112" spans="1:19" ht="52.8" x14ac:dyDescent="0.25">
      <c r="A112" s="66"/>
      <c r="B112" s="6" t="s">
        <v>1227</v>
      </c>
      <c r="C112" s="15" t="str">
        <f>IF(B112="","-",IF(ISNA(VLOOKUP($B112,'API List'!$B$4:$S$299,2,0))=TRUE,"",VLOOKUP($B112,'API List'!$B$4:$S$299,2,0)))</f>
        <v>#58</v>
      </c>
      <c r="D112" s="15" t="str">
        <f>IF(B112="","-",IF(ISNA(VLOOKUP($B112,'API List'!$B$4:$S$298,6,0))=TRUE,"",VLOOKUP($B112,'API List'!$B$4:$S$298,6,0)))</f>
        <v>Done</v>
      </c>
      <c r="E112" s="15" t="str">
        <f>IF(B112="","-",IF(ISNA(VLOOKUP($B112,'API List'!$B$4:$S$299,3,0))=TRUE,"",VLOOKUP($B112,'API List'!$B$4:$S$299,3,0)))</f>
        <v>Hồ sơ &gt; Thông tin sức khỏe</v>
      </c>
      <c r="F112" s="15" t="str">
        <f>IF(B112="","-",IF(ISNA(VLOOKUP($B112,'API List'!$B$4:$S$299,9,0))=TRUE,"",VLOOKUP($B112,'API List'!$B$4:$S$299,9,0)))</f>
        <v xml:space="preserve">GET </v>
      </c>
      <c r="G112" s="15" t="str">
        <f>IF(B112="","-",IF(ISNA(VLOOKUP($B112,'API List'!$B$4:$S$299,14,0))=TRUE,"",VLOOKUP($B112,'API List'!$B$4:$S$299,14,0)))</f>
        <v xml:space="preserve"> </v>
      </c>
      <c r="H112" s="15" t="str">
        <f>IF(B112="","-",IF(ISNA(VLOOKUP($B112,'API List'!$B$4:$S$299,15,0))=TRUE,"",VLOOKUP($B112,'API List'!$B$4:$S$299,15,0)))</f>
        <v xml:space="preserve">{_x000D_
    "Rh": {_x000D_
        "category": 15, _x000D_
        "curTime": 1755243453110, _x000D_
        "extValue": null, _x000D_
        "fileId": null, _x000D_
        "id": "689ee3bd97a7256f22101e82", _x000D_
        "ownerId": "6895a3abd65841414b714ebb", _x000D_
        "status": "false", _x000D_
        "urlFile": null, _x000D_
        "value": "Tôi không biết"_x000D_
    }, _x000D_
    "bmiIndex": {_x000D_
        "category": 2, _x000D_
        "curTime": 1755242460000, _x000D_
        "extValue": "", _x000D_
        "fileId": null, _x000D_
        "id": null, _x000D_
        "ownerId": "6895a3abd65841414b714ebb", _x000D_
        "status": "false", _x000D_
        "urlFile": null, _x000D_
        "value": "16.4"_x000D_
    }, _x000D_
    "canNang": {_x000D_
        "category": 0, _x000D_
        "curTime": 1755242160000, _x000D_
        "extValue": null, _x000D_
        "fileId": null, _x000D_
        "id": "689eded098ceec1aca3d73d1", _x000D_
        "ownerId": "6895a3abd65841414b714ebb", _x000D_
        "status": null, _x000D_
        "urlFile": null, _x000D_
        "value": "58"_x000D_
    }, _x000D_
    "chieuCao": {_x000D_
        "category": 1, _x000D_
        "curTime": 1755242460000, _x000D_
        "extValue": null, _x000D_
        "fileId": null, _x000D_
        "id": "689edff598ceec1aca3d73d3", _x000D_
        "ownerId": "6895a3abd65841414b714ebb", _x000D_
        "status": null, _x000D_
        "urlFile": null, _x000D_
        "value": "188"_x000D_
    }, _x000D_
    "huyetAp": {_x000D_
        "category": 3, _x000D_
        "curTime": 1755242760000, _x000D_
        "extValue": null, _x000D_
        "fileId": null, _x000D_
        "id": "689ee14797a7256f22101e7f", _x000D_
        "ownerId": "6895a3abd65841414b714ebb", _x000D_
        "status": null, _x000D_
        "urlFile": null, _x000D_
        "value": "100|100"_x000D_
    }, _x000D_
    "nhietDo": {_x000D_
        "category": 4, _x000D_
        "curTime": 1755242820000, _x000D_
        "extValue": null, _x000D_
        "fileId": null, _x000D_
        "id": "689ee18498ceec1aca3d73d4", _x000D_
        "ownerId": "6895a3abd65841414b714ebb", _x000D_
        "status": null, _x000D_
        "urlFile": null, _x000D_
        "value": "20"_x000D_
    }, _x000D_
    "nhipTim": {_x000D_
        "category": 5, _x000D_
        "curTime": 1755242940000, _x000D_
        "extValue": null, _x000D_
        "fileId": null, _x000D_
        "id": "689ee1e797a7256f22101e81", _x000D_
        "ownerId": "6895a3abd65841414b714ebb", _x000D_
        "status": null, _x000D_
        "urlFile": null, _x000D_
        "value": "100"_x000D_
    }, _x000D_
    "nhomMau": {_x000D_
        "category": 13, _x000D_
        "curTime": 1755243063521, _x000D_
        "extValue": null, _x000D_
        "fileId": "f5961b30-1554-4f63-b79b-750b2e911373", _x000D_
        "id": "689ee23798ceec1aca3d73d5", _x000D_
        "ownerId": "6895a3abd65841414b714ebb", _x000D_
        "status": "false", _x000D_
        "urlFile": "/share/proxy/alfresco-noauth/api/internal/shared/node/w8_tyvezQCiaVn50lrA5Ug/content", _x000D_
        "value": "AB"_x000D_
    }, _x000D_
    "spo2": {_x000D_
        "category": 14, _x000D_
        "curTime": 1755242880000, _x000D_
        "extValue": null, _x000D_
        "fileId": null, _x000D_
        "id": "689ee1b397a7256f22101e80", _x000D_
        "ownerId": "6895a3abd65841414b714ebb", _x000D_
        "status": null, _x000D_
        "urlFile": null, _x000D_
        "value": "70"_x000D_
    }_x000D_
} </v>
      </c>
      <c r="I112" s="21" t="s">
        <v>108</v>
      </c>
      <c r="J112" s="6" t="s">
        <v>1134</v>
      </c>
      <c r="K112" s="6" t="s">
        <v>1135</v>
      </c>
      <c r="L112" s="132" t="s">
        <v>1180</v>
      </c>
      <c r="M112" s="6" t="s">
        <v>17</v>
      </c>
      <c r="N112" s="6"/>
      <c r="O112" s="6"/>
      <c r="P112" s="6"/>
      <c r="Q112" s="6"/>
      <c r="R112" s="97" t="str">
        <f t="shared" si="2"/>
        <v>View</v>
      </c>
      <c r="S112" s="10"/>
    </row>
    <row r="113" spans="1:19" ht="52.8" x14ac:dyDescent="0.25">
      <c r="A113" s="66"/>
      <c r="B113" s="6" t="s">
        <v>1229</v>
      </c>
      <c r="C113" s="15" t="str">
        <f>IF(B113="","-",IF(ISNA(VLOOKUP($B113,'API List'!$B$4:$S$299,2,0))=TRUE,"",VLOOKUP($B113,'API List'!$B$4:$S$299,2,0)))</f>
        <v>#59</v>
      </c>
      <c r="D113" s="15" t="str">
        <f>IF(B113="","-",IF(ISNA(VLOOKUP($B113,'API List'!$B$4:$S$298,6,0))=TRUE,"",VLOOKUP($B113,'API List'!$B$4:$S$298,6,0)))</f>
        <v>Done</v>
      </c>
      <c r="E113" s="15" t="str">
        <f>IF(B113="","-",IF(ISNA(VLOOKUP($B113,'API List'!$B$4:$S$299,3,0))=TRUE,"",VLOOKUP($B113,'API List'!$B$4:$S$299,3,0)))</f>
        <v>Hồ sơ &gt; Thông tin sức khỏe</v>
      </c>
      <c r="F113" s="15" t="str">
        <f>IF(B113="","-",IF(ISNA(VLOOKUP($B113,'API List'!$B$4:$S$299,9,0))=TRUE,"",VLOOKUP($B113,'API List'!$B$4:$S$299,9,0)))</f>
        <v xml:space="preserve">GET </v>
      </c>
      <c r="G113" s="15" t="str">
        <f>IF(B113="","-",IF(ISNA(VLOOKUP($B113,'API List'!$B$4:$S$299,14,0))=TRUE,"",VLOOKUP($B113,'API List'!$B$4:$S$299,14,0)))</f>
        <v xml:space="preserve"> </v>
      </c>
      <c r="H113" s="15" t="str">
        <f>IF(B113="","-",IF(ISNA(VLOOKUP($B113,'API List'!$B$4:$S$299,15,0))=TRUE,"",VLOOKUP($B113,'API List'!$B$4:$S$299,15,0)))</f>
        <v xml:space="preserve">[_x000D_
    {_x000D_
        "category": 0, _x000D_
        "curTime": 1755242160000, _x000D_
        "extValue": null, _x000D_
        "fileId": null, _x000D_
        "id": "689eded098ceec1aca3d73d1", _x000D_
        "ownerId": "6895a3abd65841414b714ebb", _x000D_
        "status": null, _x000D_
        "urlFile": null, _x000D_
        "value": "58"_x000D_
    }, _x000D_
    {_x000D_
        "category": 0, _x000D_
        "curTime": 1754637420000, _x000D_
        "extValue": null, _x000D_
        "fileId": null, _x000D_
        "id": "689edf0198ceec1aca3d73d2", _x000D_
        "ownerId": "6895a3abd65841414b714ebb", _x000D_
        "status": null, _x000D_
        "urlFile": null, _x000D_
        "value": "80"_x000D_
    }, _x000D_
    {_x000D_
        "category": 0, _x000D_
        "curTime": 1754466060000, _x000D_
        "extValue": null, _x000D_
        "fileId": null, _x000D_
        "id": "689ee4c797a7256f22101e83", _x000D_
        "ownerId": "6895a3abd65841414b714ebb", _x000D_
        "status": null, _x000D_
        "urlFile": null, _x000D_
        "value": "100"_x000D_
    }_x000D_
] </v>
      </c>
      <c r="I113" s="21" t="s">
        <v>108</v>
      </c>
      <c r="J113" s="6" t="s">
        <v>1134</v>
      </c>
      <c r="K113" s="6" t="s">
        <v>1135</v>
      </c>
      <c r="L113" s="132" t="s">
        <v>1180</v>
      </c>
      <c r="M113" s="6" t="s">
        <v>17</v>
      </c>
      <c r="N113" s="6"/>
      <c r="O113" s="6"/>
      <c r="P113" s="6"/>
      <c r="Q113" s="6"/>
      <c r="R113" s="97" t="str">
        <f t="shared" si="2"/>
        <v>View</v>
      </c>
      <c r="S113" s="10"/>
    </row>
    <row r="114" spans="1:19" ht="52.8" x14ac:dyDescent="0.25">
      <c r="A114" s="66"/>
      <c r="B114" s="6" t="s">
        <v>1231</v>
      </c>
      <c r="C114" s="15" t="str">
        <f>IF(B114="","-",IF(ISNA(VLOOKUP($B114,'API List'!$B$4:$S$299,2,0))=TRUE,"",VLOOKUP($B114,'API List'!$B$4:$S$299,2,0)))</f>
        <v>#60</v>
      </c>
      <c r="D114" s="15" t="str">
        <f>IF(B114="","-",IF(ISNA(VLOOKUP($B114,'API List'!$B$4:$S$298,6,0))=TRUE,"",VLOOKUP($B114,'API List'!$B$4:$S$298,6,0)))</f>
        <v>Done</v>
      </c>
      <c r="E114" s="15" t="str">
        <f>IF(B114="","-",IF(ISNA(VLOOKUP($B114,'API List'!$B$4:$S$299,3,0))=TRUE,"",VLOOKUP($B114,'API List'!$B$4:$S$299,3,0)))</f>
        <v>Hồ sơ &gt; Thông tin sức khỏe &gt; {chọn 1 loại thông tin} &gt; (+) Icon</v>
      </c>
      <c r="F114" s="15" t="str">
        <f>IF(B114="","-",IF(ISNA(VLOOKUP($B114,'API List'!$B$4:$S$299,9,0))=TRUE,"",VLOOKUP($B114,'API List'!$B$4:$S$299,9,0)))</f>
        <v xml:space="preserve">POST </v>
      </c>
      <c r="G114" s="15" t="str">
        <f>IF(B114="","-",IF(ISNA(VLOOKUP($B114,'API List'!$B$4:$S$299,14,0))=TRUE,"",VLOOKUP($B114,'API List'!$B$4:$S$299,14,0)))</f>
        <v xml:space="preserve">{_x000D_
    "category": 0, _x000D_
    "curtime": 1754466060000, _x000D_
    "value": "100"_x000D_
} </v>
      </c>
      <c r="H114" s="15" t="str">
        <f>IF(B114="","-",IF(ISNA(VLOOKUP($B114,'API List'!$B$4:$S$299,15,0))=TRUE,"",VLOOKUP($B114,'API List'!$B$4:$S$299,15,0)))</f>
        <v xml:space="preserve">true </v>
      </c>
      <c r="I114" s="21" t="s">
        <v>108</v>
      </c>
      <c r="J114" s="6" t="s">
        <v>1134</v>
      </c>
      <c r="K114" s="6" t="s">
        <v>1135</v>
      </c>
      <c r="L114" s="132" t="s">
        <v>1180</v>
      </c>
      <c r="M114" s="6" t="s">
        <v>17</v>
      </c>
      <c r="N114" s="6"/>
      <c r="O114" s="6"/>
      <c r="P114" s="6"/>
      <c r="Q114" s="6"/>
      <c r="R114" s="97" t="str">
        <f t="shared" si="2"/>
        <v>View</v>
      </c>
      <c r="S114" s="10"/>
    </row>
    <row r="115" spans="1:19" ht="52.8" x14ac:dyDescent="0.25">
      <c r="A115" s="66"/>
      <c r="B115" s="6" t="s">
        <v>1233</v>
      </c>
      <c r="C115" s="15" t="str">
        <f>IF(B115="","-",IF(ISNA(VLOOKUP($B115,'API List'!$B$4:$S$299,2,0))=TRUE,"",VLOOKUP($B115,'API List'!$B$4:$S$299,2,0)))</f>
        <v>#61</v>
      </c>
      <c r="D115" s="15" t="str">
        <f>IF(B115="","-",IF(ISNA(VLOOKUP($B115,'API List'!$B$4:$S$298,6,0))=TRUE,"",VLOOKUP($B115,'API List'!$B$4:$S$298,6,0)))</f>
        <v>Done</v>
      </c>
      <c r="E115" s="15" t="str">
        <f>IF(B115="","-",IF(ISNA(VLOOKUP($B115,'API List'!$B$4:$S$299,3,0))=TRUE,"",VLOOKUP($B115,'API List'!$B$4:$S$299,3,0)))</f>
        <v>Hồ sơ &gt; Thông tin sức khỏe &gt; {Chọn 1 loại thông tin} &gt; {Chọn edit icon} &gt; (x) icon</v>
      </c>
      <c r="F115" s="15" t="str">
        <f>IF(B115="","-",IF(ISNA(VLOOKUP($B115,'API List'!$B$4:$S$299,9,0))=TRUE,"",VLOOKUP($B115,'API List'!$B$4:$S$299,9,0)))</f>
        <v xml:space="preserve">POST </v>
      </c>
      <c r="G115" s="15" t="str">
        <f>IF(B115="","-",IF(ISNA(VLOOKUP($B115,'API List'!$B$4:$S$299,14,0))=TRUE,"",VLOOKUP($B115,'API List'!$B$4:$S$299,14,0)))</f>
        <v xml:space="preserve"> </v>
      </c>
      <c r="H115" s="15" t="str">
        <f>IF(B115="","-",IF(ISNA(VLOOKUP($B115,'API List'!$B$4:$S$299,15,0))=TRUE,"",VLOOKUP($B115,'API List'!$B$4:$S$299,15,0)))</f>
        <v xml:space="preserve">true </v>
      </c>
      <c r="I115" s="21" t="s">
        <v>108</v>
      </c>
      <c r="J115" s="6" t="s">
        <v>1134</v>
      </c>
      <c r="K115" s="6" t="s">
        <v>1135</v>
      </c>
      <c r="L115" s="132" t="s">
        <v>1180</v>
      </c>
      <c r="M115" s="6" t="s">
        <v>17</v>
      </c>
      <c r="N115" s="6"/>
      <c r="O115" s="6"/>
      <c r="P115" s="6"/>
      <c r="Q115" s="6"/>
      <c r="R115" s="97" t="str">
        <f t="shared" si="2"/>
        <v>View</v>
      </c>
      <c r="S115" s="10"/>
    </row>
    <row r="116" spans="1:19" ht="52.8" x14ac:dyDescent="0.25">
      <c r="A116" s="66"/>
      <c r="B116" s="6" t="s">
        <v>1235</v>
      </c>
      <c r="C116" s="15" t="str">
        <f>IF(B116="","-",IF(ISNA(VLOOKUP($B116,'API List'!$B$4:$S$299,2,0))=TRUE,"",VLOOKUP($B116,'API List'!$B$4:$S$299,2,0)))</f>
        <v>#63</v>
      </c>
      <c r="D116" s="15" t="str">
        <f>IF(B116="","-",IF(ISNA(VLOOKUP($B116,'API List'!$B$4:$S$298,6,0))=TRUE,"",VLOOKUP($B116,'API List'!$B$4:$S$298,6,0)))</f>
        <v>Done</v>
      </c>
      <c r="E116" s="15" t="str">
        <f>IF(B116="","-",IF(ISNA(VLOOKUP($B116,'API List'!$B$4:$S$299,3,0))=TRUE,"",VLOOKUP($B116,'API List'!$B$4:$S$299,3,0)))</f>
        <v>Hồ sơ &gt; Thông tin sức khỏe &gt; Nhóm máu &gt; Lưu</v>
      </c>
      <c r="F116" s="15" t="str">
        <f>IF(B116="","-",IF(ISNA(VLOOKUP($B116,'API List'!$B$4:$S$299,9,0))=TRUE,"",VLOOKUP($B116,'API List'!$B$4:$S$299,9,0)))</f>
        <v xml:space="preserve">POST </v>
      </c>
      <c r="G116" s="15" t="str">
        <f>IF(B116="","-",IF(ISNA(VLOOKUP($B116,'API List'!$B$4:$S$299,14,0))=TRUE,"",VLOOKUP($B116,'API List'!$B$4:$S$299,14,0)))</f>
        <v>{
    "base64Image": "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AAEEpGSUYAAQEAAAEAAQAA/9sAQwABAQEBAQEBAQEBAQEBAQEBAQEBAQEBAQEBAQEBAQEBAQEBAQEBAQEBAQEBAQEBAQEBAQEBAQEBAQEBAQEBAQEB/9sAQwEBAQEBAQEBAQEBAQEBAQEBAQEBAQEBAQEBAQEBAQEBAQEBAQEBAQEBAQEBAQEBAQEBAQEBAQEBAQEBAQEBAQEB/8AAEQgBmAGYAwEiAAIRAQMRAf/EAB8AAAEFAQEBAQEBAAAAAAAAAAABAgMEBQYHCAkKC//EALUQAAIBAwMCBAMFBQQEAAABfQECAwAEEQUSITFBBhNRYQcicRQygZGhCCNCscEVUtHwJDNicoIJChYXGBkaJSYnKCkqNDU2Nzg5OkNERUZHSElKU1RVVldYWVpjZGVmZ2hpanN0dXZ3eHl6g4SFhoeIiYqSk5SVlpeYmZqio6Slpqeoqaqys7S1tre4ubrCw8TFxsfIycrS09TV1tfY2drh4uPk5ebn6Onq8fLz9PX29/j5+v/EAB8BAAMBAQEBAQEBAQEAAAAAAAABAgMEBQYHCAkKC//EALURAAIBAgQEAwQHBQQEAAECdwABAgMRBAUhMQYSQVEHYXETIjKBCBRCkaGxwQkjM1LwFWJy0QoWJDThJfEXGBkaJicoKSo1Njc4OTpDREVGR0hJSlNUVVZXWFlaY2RlZmdoaWpzdHV2d3h5eoKDhIWGh4iJipKTlJWWl5iZmqKjpKWmp6ipqrKztLW2t7i5usLDxMXGx8jJytLT1NXW19jZ2uLj5OXm5+jp6vLz9PX29/j5+v/aAAwDAQACEQMRAD8A/nzvvDENuIybW+ibzWKt50UsaQiW5RpljcI/+jtNsljSUiZLZMlgwNVbnw/bWOnSSCLUruW3cKz2VvEt3aKs6vFcWwimUPFmZ4Z4ZmZrcBpBliWPuc/he4uLuWyuZs26ySBdi5eBpYfNVGWFVt8KPkaR9zu8UZZmZs1ck8LTzQ3cFtFdxNIx8wM0MkYtYbUC4QMzO8NwyoYwFECMwUb8BQPPhiPdXfZv5r+v8+vrVISjLltt2Xp8rWt9zPmf7BqIjsoGsXtrhWWwXzLeI29xbzS/aJJg0PLLGouBLLcM4Zmkb5i7ZSLSH1W91G7aHz0sru0hNrpgjM5aKVGa789RD5sxgnjMiSzSxhBEDCuWUe6J4evJ0Di0a5PlxIlr9mtrdmdmmNvKlwJkKhibmO5WOd1byt5dwdzUYtJnihWXULSSK2nSSQMxZkmklRLckqZp1HmSxOsquzA8qIsYUZyxsk0uZdE+tl7qV9NdvzvfUhUL9L7b3fbv9/8AwG7eEP4euL65lhfy538i832wX7ZIZ4prkvAQYAs5W1O4RgCJSjswLSHNP+y5VuZ3iS0EVraLHPHaWsEs8t1LJbpKzkzIVYGZVhmRVcqvOzpXvknhy0ea7hWTzbqRIoyLZJPkj3ygtmJYHM8pLbUkk8qS2SJWt1BWNamm+FLu1s47gIUuIS0UaJNBHI7WdxFLcRyrE1pOskMaRqiu28iN19ayp15S39e19r9d/O+/ojoVCPLzaaWT01v7v+X9a3+Y/EGn7bOytTbsZXZYp/NnwstxNJE4+zrbzyyWtuQZIpmUK6SyM5BwTVnTtMWNGt7i5SG1VS1vKPIPyb4raWIxyn7QkqSOqxyMEJSI9MYr32Xwhfyouq2txJeNA0UwkEVrDDHGbS4tVDQSwXzyxLJPC8sokWZdgGcLxZbwvZSLcXUcMUN1d28S+Y1srwXMKXM9w7soSBmmnK+RCzMYkClowFIz10qvK+Z6LbXVdO/p+HYxnh7vT718lvvt32e2lz5rbSbqKC6+y3MHlXIkaNp4IJFtGedcI/lypMDP+8M6uk0SiRlbcCc0LyHU7e4Se7vIWMECQIkflEQy3NwEgZNwgikmuDcErP0WFUdiCRXvlv4a1Fre0ggt7O1ll1KVbeaysIAbm3ubgiS4uZDKHSZyt1GQW+z2+1DCqxqgE114dW5utTiv7eZfs6BY2nlKw3Vvc7I4iFTy7QxWzQBSgDu/ltJvY5Y9cZxkuZPTre2n9ficsqco6W20/r+n5nznNpfmyLITaSMZ7e7kYoIHm3+W8LSkTbZYpXMkgEZ2RiISHIkydn+ytKmtYBf28Ra6Sby5kNvIh8+G6w7GC2wpgilVLWaUsxl3qXKfMe+m8OKolub8XCtIulRysjS3dq8Vsq2CxpPet+7EqLD5qwzukFuizRoGJqKLwr9o1BIoZXjt7iLaFmnRbhYpIGW3jlefFs0RwF2CSMlHjUBcADllPll0SX43t+X4eg1Dv93+b/y+88yfQ00uwdYovsMMlwyw3EQE9rcQqs9yfJiHlsWniYhHl8mJXdTEsgAFY15aX+oxW7S2l+JVUSwwIGFrP5ix7QfLIN08KCGScb7ddqEugAwPc18OM1hbIYL64t5PLeVXgilgR0VI8WzLcyuYY2dvNls5FdTAFLur5PD3fhLVneC3KSTwfZXuZkzPdKp3tbIGfCsqSxx/ZRbbJxHGUYM64YxXqqnCMrtXe/l7tr93/V7luDlaytby72/T9Omq4CXTH2WlgbcCOCJWWU28T28c0b/6S5ELSyRGN5pJBbNmacorByseKvO8ktpcQ2tqkgjtmnu7mYND9nzLDHGQVLpIhkigSKdIkke4aZWVYm213VjoM92os2t7N7/T0ngurVmltoblY7i6XTJft32W3dVh5Z4VhbzI40R53D7jQ1PRriwZLVbFpbby/tLIkk6RyRfuXCS3Ct5qtOdyRw5MaTqkhw3zVrCvzQXotVv066f11M3B+TOOLywQyRyiEpPapFdTSRQ+XZFpIwl0sbsIrjaMElow0pUAqC20NTyHnZBBGbOSWBX+qgSyrbLGkrI/lqkgkLblLB2SbczKCOdoFFFFBif//Z",
    "type":"AB"
}</v>
      </c>
      <c r="H116" s="15" t="str">
        <f>IF(B116="","-",IF(ISNA(VLOOKUP($B116,'API List'!$B$4:$S$299,15,0))=TRUE,"",VLOOKUP($B116,'API List'!$B$4:$S$299,15,0)))</f>
        <v xml:space="preserve">true </v>
      </c>
      <c r="I116" s="21" t="s">
        <v>108</v>
      </c>
      <c r="J116" s="6" t="s">
        <v>1134</v>
      </c>
      <c r="K116" s="6" t="s">
        <v>1135</v>
      </c>
      <c r="L116" s="132" t="s">
        <v>1180</v>
      </c>
      <c r="M116" s="6" t="s">
        <v>17</v>
      </c>
      <c r="N116" s="6"/>
      <c r="O116" s="6"/>
      <c r="P116" s="6"/>
      <c r="Q116" s="6"/>
      <c r="R116" s="97" t="str">
        <f t="shared" si="2"/>
        <v>View</v>
      </c>
      <c r="S116" s="10"/>
    </row>
    <row r="117" spans="1:19" ht="52.8" x14ac:dyDescent="0.25">
      <c r="A117" s="66"/>
      <c r="B117" s="6" t="s">
        <v>1237</v>
      </c>
      <c r="C117" s="15" t="str">
        <f>IF(B117="","-",IF(ISNA(VLOOKUP($B117,'API List'!$B$4:$S$299,2,0))=TRUE,"",VLOOKUP($B117,'API List'!$B$4:$S$299,2,0)))</f>
        <v>#64</v>
      </c>
      <c r="D117" s="15" t="str">
        <f>IF(B117="","-",IF(ISNA(VLOOKUP($B117,'API List'!$B$4:$S$298,6,0))=TRUE,"",VLOOKUP($B117,'API List'!$B$4:$S$298,6,0)))</f>
        <v>Done</v>
      </c>
      <c r="E117" s="15" t="str">
        <f>IF(B117="","-",IF(ISNA(VLOOKUP($B117,'API List'!$B$4:$S$299,3,0))=TRUE,"",VLOOKUP($B117,'API List'!$B$4:$S$299,3,0)))</f>
        <v>Hồ sơ &gt; Thông tin sức khỏe &gt; Rh &gt; Lưu</v>
      </c>
      <c r="F117" s="15" t="str">
        <f>IF(B117="","-",IF(ISNA(VLOOKUP($B117,'API List'!$B$4:$S$299,9,0))=TRUE,"",VLOOKUP($B117,'API List'!$B$4:$S$299,9,0)))</f>
        <v xml:space="preserve">POST </v>
      </c>
      <c r="G117" s="15" t="str">
        <f>IF(B117="","-",IF(ISNA(VLOOKUP($B117,'API List'!$B$4:$S$299,14,0))=TRUE,"",VLOOKUP($B117,'API List'!$B$4:$S$299,14,0)))</f>
        <v xml:space="preserve">{_x000D_
    "type": "Tôi không biết"_x000D_
} </v>
      </c>
      <c r="H117" s="15" t="str">
        <f>IF(B117="","-",IF(ISNA(VLOOKUP($B117,'API List'!$B$4:$S$299,15,0))=TRUE,"",VLOOKUP($B117,'API List'!$B$4:$S$299,15,0)))</f>
        <v xml:space="preserve">true </v>
      </c>
      <c r="I117" s="21" t="s">
        <v>108</v>
      </c>
      <c r="J117" s="6" t="s">
        <v>1134</v>
      </c>
      <c r="K117" s="6" t="s">
        <v>1135</v>
      </c>
      <c r="L117" s="132" t="s">
        <v>1180</v>
      </c>
      <c r="M117" s="6" t="s">
        <v>17</v>
      </c>
      <c r="N117" s="6"/>
      <c r="O117" s="6"/>
      <c r="P117" s="6"/>
      <c r="Q117" s="6"/>
      <c r="R117" s="97" t="str">
        <f t="shared" si="2"/>
        <v>View</v>
      </c>
      <c r="S117" s="10"/>
    </row>
    <row r="118" spans="1:19" ht="52.8" x14ac:dyDescent="0.25">
      <c r="A118" s="66"/>
      <c r="B118" s="6" t="s">
        <v>1239</v>
      </c>
      <c r="C118" s="15" t="str">
        <f>IF(B118="","-",IF(ISNA(VLOOKUP($B118,'API List'!$B$4:$S$299,2,0))=TRUE,"",VLOOKUP($B118,'API List'!$B$4:$S$299,2,0)))</f>
        <v>#65</v>
      </c>
      <c r="D118" s="15" t="str">
        <f>IF(B118="","-",IF(ISNA(VLOOKUP($B118,'API List'!$B$4:$S$298,6,0))=TRUE,"",VLOOKUP($B118,'API List'!$B$4:$S$298,6,0)))</f>
        <v>Done</v>
      </c>
      <c r="E118" s="15" t="str">
        <f>IF(B118="","-",IF(ISNA(VLOOKUP($B118,'API List'!$B$4:$S$299,3,0))=TRUE,"",VLOOKUP($B118,'API List'!$B$4:$S$299,3,0)))</f>
        <v>Hồ sơ &gt; Thông tin sức khỏe &gt; Thông tin bệnh sử</v>
      </c>
      <c r="F118" s="15" t="str">
        <f>IF(B118="","-",IF(ISNA(VLOOKUP($B118,'API List'!$B$4:$S$299,9,0))=TRUE,"",VLOOKUP($B118,'API List'!$B$4:$S$299,9,0)))</f>
        <v xml:space="preserve">GET </v>
      </c>
      <c r="G118" s="15" t="str">
        <f>IF(B118="","-",IF(ISNA(VLOOKUP($B118,'API List'!$B$4:$S$299,14,0))=TRUE,"",VLOOKUP($B118,'API List'!$B$4:$S$299,14,0)))</f>
        <v xml:space="preserve"> </v>
      </c>
      <c r="H118" s="15" t="str">
        <f>IF(B118="","-",IF(ISNA(VLOOKUP($B118,'API List'!$B$4:$S$299,15,0))=TRUE,"",VLOOKUP($B118,'API List'!$B$4:$S$299,15,0)))</f>
        <v xml:space="preserve">{_x000D_
    "category": 11, _x000D_
    "createdDate": 1754637227591, _x000D_
    "id": "6895a3abd65841414b714ebf", _x000D_
    "items": [_x000D_
        {_x000D_
            "key": "Thính lực", _x000D_
            "value": false_x000D_
        }, _x000D_
        {_x000D_
            "key": "Thị lực", _x000D_
            "value": false_x000D_
        }, _x000D_
        {_x000D_
            "key": "Tay", _x000D_
            "value": false_x000D_
        }, _x000D_
        {_x000D_
            "key": "Chân", _x000D_
            "value": false_x000D_
        }, _x000D_
        {_x000D_
            "key": "Cột sống", _x000D_
            "value": false_x000D_
        }, _x000D_
        {_x000D_
            "key": "Miệng", _x000D_
            "value": false_x000D_
        }_x000D_
    ], _x000D_
    "others": "", _x000D_
    "ownerId": "6895a3abd65841414b714ebb"_x000D_
} </v>
      </c>
      <c r="I118" s="21" t="s">
        <v>108</v>
      </c>
      <c r="J118" s="6" t="s">
        <v>1134</v>
      </c>
      <c r="K118" s="6" t="s">
        <v>1135</v>
      </c>
      <c r="L118" s="132" t="s">
        <v>1180</v>
      </c>
      <c r="M118" s="6" t="s">
        <v>17</v>
      </c>
      <c r="N118" s="6"/>
      <c r="O118" s="6"/>
      <c r="P118" s="6"/>
      <c r="Q118" s="6"/>
      <c r="R118" s="97" t="str">
        <f t="shared" si="2"/>
        <v>View</v>
      </c>
      <c r="S118" s="10"/>
    </row>
    <row r="119" spans="1:19" ht="52.8" x14ac:dyDescent="0.25">
      <c r="A119" s="66"/>
      <c r="B119" s="6" t="s">
        <v>1241</v>
      </c>
      <c r="C119" s="15" t="str">
        <f>IF(B119="","-",IF(ISNA(VLOOKUP($B119,'API List'!$B$4:$S$299,2,0))=TRUE,"",VLOOKUP($B119,'API List'!$B$4:$S$299,2,0)))</f>
        <v>#66</v>
      </c>
      <c r="D119" s="15" t="str">
        <f>IF(B119="","-",IF(ISNA(VLOOKUP($B119,'API List'!$B$4:$S$298,6,0))=TRUE,"",VLOOKUP($B119,'API List'!$B$4:$S$298,6,0)))</f>
        <v>Done</v>
      </c>
      <c r="E119" s="15" t="str">
        <f>IF(B119="","-",IF(ISNA(VLOOKUP($B119,'API List'!$B$4:$S$299,3,0))=TRUE,"",VLOOKUP($B119,'API List'!$B$4:$S$299,3,0)))</f>
        <v>Hồ sơ &gt; Thông tin sức khỏe &gt; Thông tin bệnh sử</v>
      </c>
      <c r="F119" s="15" t="str">
        <f>IF(B119="","-",IF(ISNA(VLOOKUP($B119,'API List'!$B$4:$S$299,9,0))=TRUE,"",VLOOKUP($B119,'API List'!$B$4:$S$299,9,0)))</f>
        <v xml:space="preserve">POST </v>
      </c>
      <c r="G119" s="15" t="str">
        <f>IF(B119="","-",IF(ISNA(VLOOKUP($B119,'API List'!$B$4:$S$299,14,0))=TRUE,"",VLOOKUP($B119,'API List'!$B$4:$S$299,14,0)))</f>
        <v xml:space="preserve">{_x000D_
    "category": 12, _x000D_
    "createdDate": 1755245451892, _x000D_
    "id": "6895a3abd65841414b714ebc", _x000D_
    "items": [_x000D_
        {_x000D_
            "key": "Hút thuốc lá", _x000D_
            "value": false_x000D_
        }, _x000D_
        {_x000D_
            "key": "Uống rượu bia", _x000D_
            "value": true_x000D_
        }, _x000D_
        {_x000D_
            "key": "Sử dụng ma tuý", _x000D_
            "value": false_x000D_
        }, _x000D_
        {_x000D_
            "key": "Không tập thể dục, thể thao", _x000D_
            "value": false_x000D_
        }_x000D_
    ], _x000D_
    "others": "ún volka quá nhìu", _x000D_
    "ownerId": "6895a3abd65841414b714ebb"_x000D_
} </v>
      </c>
      <c r="H119" s="15" t="str">
        <f>IF(B119="","-",IF(ISNA(VLOOKUP($B119,'API List'!$B$4:$S$299,15,0))=TRUE,"",VLOOKUP($B119,'API List'!$B$4:$S$299,15,0)))</f>
        <v xml:space="preserve">true </v>
      </c>
      <c r="I119" s="21" t="s">
        <v>108</v>
      </c>
      <c r="J119" s="6" t="s">
        <v>1134</v>
      </c>
      <c r="K119" s="6" t="s">
        <v>1135</v>
      </c>
      <c r="L119" s="132" t="s">
        <v>1180</v>
      </c>
      <c r="M119" s="6" t="s">
        <v>17</v>
      </c>
      <c r="N119" s="6"/>
      <c r="O119" s="6"/>
      <c r="P119" s="6"/>
      <c r="Q119" s="6"/>
      <c r="R119" s="97" t="str">
        <f t="shared" si="2"/>
        <v>View</v>
      </c>
      <c r="S119" s="10"/>
    </row>
    <row r="120" spans="1:19" ht="79.2" x14ac:dyDescent="0.25">
      <c r="A120" s="66"/>
      <c r="B120" s="6" t="s">
        <v>1227</v>
      </c>
      <c r="C120" s="15" t="str">
        <f>IF(B120="","-",IF(ISNA(VLOOKUP($B120,'API List'!$B$4:$S$299,2,0))=TRUE,"",VLOOKUP($B120,'API List'!$B$4:$S$299,2,0)))</f>
        <v>#58</v>
      </c>
      <c r="D120" s="15" t="str">
        <f>IF(B120="","-",IF(ISNA(VLOOKUP($B120,'API List'!$B$4:$S$298,6,0))=TRUE,"",VLOOKUP($B120,'API List'!$B$4:$S$298,6,0)))</f>
        <v>Done</v>
      </c>
      <c r="E120" s="15" t="str">
        <f>IF(B120="","-",IF(ISNA(VLOOKUP($B120,'API List'!$B$4:$S$299,3,0))=TRUE,"",VLOOKUP($B120,'API List'!$B$4:$S$299,3,0)))</f>
        <v>Hồ sơ &gt; Thông tin sức khỏe</v>
      </c>
      <c r="F120" s="15" t="str">
        <f>IF(B120="","-",IF(ISNA(VLOOKUP($B120,'API List'!$B$4:$S$299,9,0))=TRUE,"",VLOOKUP($B120,'API List'!$B$4:$S$299,9,0)))</f>
        <v xml:space="preserve">GET </v>
      </c>
      <c r="G120" s="15" t="str">
        <f>IF(B120="","-",IF(ISNA(VLOOKUP($B120,'API List'!$B$4:$S$299,14,0))=TRUE,"",VLOOKUP($B120,'API List'!$B$4:$S$299,14,0)))</f>
        <v xml:space="preserve"> </v>
      </c>
      <c r="H120" s="15" t="str">
        <f>IF(B120="","-",IF(ISNA(VLOOKUP($B120,'API List'!$B$4:$S$299,15,0))=TRUE,"",VLOOKUP($B120,'API List'!$B$4:$S$299,15,0)))</f>
        <v xml:space="preserve">{_x000D_
    "Rh": {_x000D_
        "category": 15, _x000D_
        "curTime": 1755243453110, _x000D_
        "extValue": null, _x000D_
        "fileId": null, _x000D_
        "id": "689ee3bd97a7256f22101e82", _x000D_
        "ownerId": "6895a3abd65841414b714ebb", _x000D_
        "status": "false", _x000D_
        "urlFile": null, _x000D_
        "value": "Tôi không biết"_x000D_
    }, _x000D_
    "bmiIndex": {_x000D_
        "category": 2, _x000D_
        "curTime": 1755242460000, _x000D_
        "extValue": "", _x000D_
        "fileId": null, _x000D_
        "id": null, _x000D_
        "ownerId": "6895a3abd65841414b714ebb", _x000D_
        "status": "false", _x000D_
        "urlFile": null, _x000D_
        "value": "16.4"_x000D_
    }, _x000D_
    "canNang": {_x000D_
        "category": 0, _x000D_
        "curTime": 1755242160000, _x000D_
        "extValue": null, _x000D_
        "fileId": null, _x000D_
        "id": "689eded098ceec1aca3d73d1", _x000D_
        "ownerId": "6895a3abd65841414b714ebb", _x000D_
        "status": null, _x000D_
        "urlFile": null, _x000D_
        "value": "58"_x000D_
    }, _x000D_
    "chieuCao": {_x000D_
        "category": 1, _x000D_
        "curTime": 1755242460000, _x000D_
        "extValue": null, _x000D_
        "fileId": null, _x000D_
        "id": "689edff598ceec1aca3d73d3", _x000D_
        "ownerId": "6895a3abd65841414b714ebb", _x000D_
        "status": null, _x000D_
        "urlFile": null, _x000D_
        "value": "188"_x000D_
    }, _x000D_
    "huyetAp": {_x000D_
        "category": 3, _x000D_
        "curTime": 1755242760000, _x000D_
        "extValue": null, _x000D_
        "fileId": null, _x000D_
        "id": "689ee14797a7256f22101e7f", _x000D_
        "ownerId": "6895a3abd65841414b714ebb", _x000D_
        "status": null, _x000D_
        "urlFile": null, _x000D_
        "value": "100|100"_x000D_
    }, _x000D_
    "nhietDo": {_x000D_
        "category": 4, _x000D_
        "curTime": 1755242820000, _x000D_
        "extValue": null, _x000D_
        "fileId": null, _x000D_
        "id": "689ee18498ceec1aca3d73d4", _x000D_
        "ownerId": "6895a3abd65841414b714ebb", _x000D_
        "status": null, _x000D_
        "urlFile": null, _x000D_
        "value": "20"_x000D_
    }, _x000D_
    "nhipTim": {_x000D_
        "category": 5, _x000D_
        "curTime": 1755242940000, _x000D_
        "extValue": null, _x000D_
        "fileId": null, _x000D_
        "id": "689ee1e797a7256f22101e81", _x000D_
        "ownerId": "6895a3abd65841414b714ebb", _x000D_
        "status": null, _x000D_
        "urlFile": null, _x000D_
        "value": "100"_x000D_
    }, _x000D_
    "nhomMau": {_x000D_
        "category": 13, _x000D_
        "curTime": 1755243063521, _x000D_
        "extValue": null, _x000D_
        "fileId": "f5961b30-1554-4f63-b79b-750b2e911373", _x000D_
        "id": "689ee23798ceec1aca3d73d5", _x000D_
        "ownerId": "6895a3abd65841414b714ebb", _x000D_
        "status": "false", _x000D_
        "urlFile": "/share/proxy/alfresco-noauth/api/internal/shared/node/w8_tyvezQCiaVn50lrA5Ug/content", _x000D_
        "value": "AB"_x000D_
    }, _x000D_
    "spo2": {_x000D_
        "category": 14, _x000D_
        "curTime": 1755242880000, _x000D_
        "extValue": null, _x000D_
        "fileId": null, _x000D_
        "id": "689ee1b397a7256f22101e80", _x000D_
        "ownerId": "6895a3abd65841414b714ebb", _x000D_
        "status": null, _x000D_
        "urlFile": null, _x000D_
        "value": "70"_x000D_
    }_x000D_
} </v>
      </c>
      <c r="I120" s="21" t="s">
        <v>108</v>
      </c>
      <c r="J120" s="6" t="s">
        <v>1134</v>
      </c>
      <c r="K120" s="6" t="s">
        <v>317</v>
      </c>
      <c r="L120" s="6" t="s">
        <v>1242</v>
      </c>
      <c r="M120" s="6" t="s">
        <v>17</v>
      </c>
      <c r="N120" s="6"/>
      <c r="O120" s="6"/>
      <c r="P120" s="6"/>
      <c r="Q120" s="6"/>
      <c r="R120" s="97" t="str">
        <f t="shared" si="2"/>
        <v>View</v>
      </c>
      <c r="S120" s="10"/>
    </row>
    <row r="121" spans="1:19" ht="79.2" x14ac:dyDescent="0.25">
      <c r="A121" s="66"/>
      <c r="B121" s="6" t="s">
        <v>1229</v>
      </c>
      <c r="C121" s="15" t="str">
        <f>IF(B121="","-",IF(ISNA(VLOOKUP($B121,'API List'!$B$4:$S$299,2,0))=TRUE,"",VLOOKUP($B121,'API List'!$B$4:$S$299,2,0)))</f>
        <v>#59</v>
      </c>
      <c r="D121" s="15" t="str">
        <f>IF(B121="","-",IF(ISNA(VLOOKUP($B121,'API List'!$B$4:$S$298,6,0))=TRUE,"",VLOOKUP($B121,'API List'!$B$4:$S$298,6,0)))</f>
        <v>Done</v>
      </c>
      <c r="E121" s="15" t="str">
        <f>IF(B121="","-",IF(ISNA(VLOOKUP($B121,'API List'!$B$4:$S$299,3,0))=TRUE,"",VLOOKUP($B121,'API List'!$B$4:$S$299,3,0)))</f>
        <v>Hồ sơ &gt; Thông tin sức khỏe</v>
      </c>
      <c r="F121" s="15" t="str">
        <f>IF(B121="","-",IF(ISNA(VLOOKUP($B121,'API List'!$B$4:$S$299,9,0))=TRUE,"",VLOOKUP($B121,'API List'!$B$4:$S$299,9,0)))</f>
        <v xml:space="preserve">GET </v>
      </c>
      <c r="G121" s="15" t="str">
        <f>IF(B121="","-",IF(ISNA(VLOOKUP($B121,'API List'!$B$4:$S$299,14,0))=TRUE,"",VLOOKUP($B121,'API List'!$B$4:$S$299,14,0)))</f>
        <v xml:space="preserve"> </v>
      </c>
      <c r="H121" s="15" t="str">
        <f>IF(B121="","-",IF(ISNA(VLOOKUP($B121,'API List'!$B$4:$S$299,15,0))=TRUE,"",VLOOKUP($B121,'API List'!$B$4:$S$299,15,0)))</f>
        <v xml:space="preserve">[_x000D_
    {_x000D_
        "category": 0, _x000D_
        "curTime": 1755242160000, _x000D_
        "extValue": null, _x000D_
        "fileId": null, _x000D_
        "id": "689eded098ceec1aca3d73d1", _x000D_
        "ownerId": "6895a3abd65841414b714ebb", _x000D_
        "status": null, _x000D_
        "urlFile": null, _x000D_
        "value": "58"_x000D_
    }, _x000D_
    {_x000D_
        "category": 0, _x000D_
        "curTime": 1754637420000, _x000D_
        "extValue": null, _x000D_
        "fileId": null, _x000D_
        "id": "689edf0198ceec1aca3d73d2", _x000D_
        "ownerId": "6895a3abd65841414b714ebb", _x000D_
        "status": null, _x000D_
        "urlFile": null, _x000D_
        "value": "80"_x000D_
    }, _x000D_
    {_x000D_
        "category": 0, _x000D_
        "curTime": 1754466060000, _x000D_
        "extValue": null, _x000D_
        "fileId": null, _x000D_
        "id": "689ee4c797a7256f22101e83", _x000D_
        "ownerId": "6895a3abd65841414b714ebb", _x000D_
        "status": null, _x000D_
        "urlFile": null, _x000D_
        "value": "100"_x000D_
    }_x000D_
] </v>
      </c>
      <c r="I121" s="21" t="s">
        <v>108</v>
      </c>
      <c r="J121" s="6" t="s">
        <v>1134</v>
      </c>
      <c r="K121" s="6" t="s">
        <v>317</v>
      </c>
      <c r="L121" s="6" t="s">
        <v>1243</v>
      </c>
      <c r="M121" s="6" t="s">
        <v>17</v>
      </c>
      <c r="N121" s="6"/>
      <c r="O121" s="6"/>
      <c r="P121" s="6"/>
      <c r="Q121" s="6"/>
      <c r="R121" s="97" t="str">
        <f t="shared" si="2"/>
        <v>View</v>
      </c>
      <c r="S121" s="10"/>
    </row>
    <row r="122" spans="1:19" ht="52.8" x14ac:dyDescent="0.25">
      <c r="A122" s="66"/>
      <c r="B122" s="6" t="s">
        <v>1231</v>
      </c>
      <c r="C122" s="15" t="str">
        <f>IF(B122="","-",IF(ISNA(VLOOKUP($B122,'API List'!$B$4:$S$299,2,0))=TRUE,"",VLOOKUP($B122,'API List'!$B$4:$S$299,2,0)))</f>
        <v>#60</v>
      </c>
      <c r="D122" s="15" t="str">
        <f>IF(B122="","-",IF(ISNA(VLOOKUP($B122,'API List'!$B$4:$S$298,6,0))=TRUE,"",VLOOKUP($B122,'API List'!$B$4:$S$298,6,0)))</f>
        <v>Done</v>
      </c>
      <c r="E122" s="15" t="str">
        <f>IF(B122="","-",IF(ISNA(VLOOKUP($B122,'API List'!$B$4:$S$299,3,0))=TRUE,"",VLOOKUP($B122,'API List'!$B$4:$S$299,3,0)))</f>
        <v>Hồ sơ &gt; Thông tin sức khỏe &gt; {chọn 1 loại thông tin} &gt; (+) Icon</v>
      </c>
      <c r="F122" s="15" t="str">
        <f>IF(B122="","-",IF(ISNA(VLOOKUP($B122,'API List'!$B$4:$S$299,9,0))=TRUE,"",VLOOKUP($B122,'API List'!$B$4:$S$299,9,0)))</f>
        <v xml:space="preserve">POST </v>
      </c>
      <c r="G122" s="15" t="str">
        <f>IF(B122="","-",IF(ISNA(VLOOKUP($B122,'API List'!$B$4:$S$299,14,0))=TRUE,"",VLOOKUP($B122,'API List'!$B$4:$S$299,14,0)))</f>
        <v xml:space="preserve">{_x000D_
    "category": 0, _x000D_
    "curtime": 1754466060000, _x000D_
    "value": "100"_x000D_
} </v>
      </c>
      <c r="H122" s="15" t="str">
        <f>IF(B122="","-",IF(ISNA(VLOOKUP($B122,'API List'!$B$4:$S$299,15,0))=TRUE,"",VLOOKUP($B122,'API List'!$B$4:$S$299,15,0)))</f>
        <v xml:space="preserve">true </v>
      </c>
      <c r="I122" s="21" t="s">
        <v>108</v>
      </c>
      <c r="J122" s="6" t="s">
        <v>1134</v>
      </c>
      <c r="K122" s="6" t="s">
        <v>317</v>
      </c>
      <c r="L122" s="6" t="s">
        <v>1244</v>
      </c>
      <c r="M122" s="6" t="s">
        <v>12</v>
      </c>
      <c r="N122" s="6"/>
      <c r="O122" s="6"/>
      <c r="P122" s="179" t="s">
        <v>1245</v>
      </c>
      <c r="Q122" s="6" t="s">
        <v>1246</v>
      </c>
      <c r="R122" s="97" t="str">
        <f t="shared" si="2"/>
        <v>View</v>
      </c>
      <c r="S122" s="10"/>
    </row>
    <row r="123" spans="1:19" ht="52.8" x14ac:dyDescent="0.25">
      <c r="A123" s="66"/>
      <c r="B123" s="6" t="s">
        <v>1233</v>
      </c>
      <c r="C123" s="15" t="str">
        <f>IF(B123="","-",IF(ISNA(VLOOKUP($B123,'API List'!$B$4:$S$299,2,0))=TRUE,"",VLOOKUP($B123,'API List'!$B$4:$S$299,2,0)))</f>
        <v>#61</v>
      </c>
      <c r="D123" s="15" t="str">
        <f>IF(B123="","-",IF(ISNA(VLOOKUP($B123,'API List'!$B$4:$S$298,6,0))=TRUE,"",VLOOKUP($B123,'API List'!$B$4:$S$298,6,0)))</f>
        <v>Done</v>
      </c>
      <c r="E123" s="15" t="str">
        <f>IF(B123="","-",IF(ISNA(VLOOKUP($B123,'API List'!$B$4:$S$299,3,0))=TRUE,"",VLOOKUP($B123,'API List'!$B$4:$S$299,3,0)))</f>
        <v>Hồ sơ &gt; Thông tin sức khỏe &gt; {Chọn 1 loại thông tin} &gt; {Chọn edit icon} &gt; (x) icon</v>
      </c>
      <c r="F123" s="15" t="str">
        <f>IF(B123="","-",IF(ISNA(VLOOKUP($B123,'API List'!$B$4:$S$299,9,0))=TRUE,"",VLOOKUP($B123,'API List'!$B$4:$S$299,9,0)))</f>
        <v xml:space="preserve">POST </v>
      </c>
      <c r="G123" s="15" t="str">
        <f>IF(B123="","-",IF(ISNA(VLOOKUP($B123,'API List'!$B$4:$S$299,14,0))=TRUE,"",VLOOKUP($B123,'API List'!$B$4:$S$299,14,0)))</f>
        <v xml:space="preserve"> </v>
      </c>
      <c r="H123" s="15" t="str">
        <f>IF(B123="","-",IF(ISNA(VLOOKUP($B123,'API List'!$B$4:$S$299,15,0))=TRUE,"",VLOOKUP($B123,'API List'!$B$4:$S$299,15,0)))</f>
        <v xml:space="preserve">true </v>
      </c>
      <c r="I123" s="21" t="s">
        <v>108</v>
      </c>
      <c r="J123" s="6" t="s">
        <v>1134</v>
      </c>
      <c r="K123" s="6" t="s">
        <v>317</v>
      </c>
      <c r="L123" s="6" t="s">
        <v>1247</v>
      </c>
      <c r="M123" s="6" t="s">
        <v>12</v>
      </c>
      <c r="N123" s="6"/>
      <c r="O123" s="6"/>
      <c r="P123" s="179" t="s">
        <v>1245</v>
      </c>
      <c r="Q123" s="6"/>
      <c r="R123" s="97" t="str">
        <f t="shared" si="2"/>
        <v>View</v>
      </c>
      <c r="S123" s="10"/>
    </row>
    <row r="124" spans="1:19" ht="52.8" x14ac:dyDescent="0.25">
      <c r="A124" s="66"/>
      <c r="B124" s="6" t="s">
        <v>1235</v>
      </c>
      <c r="C124" s="15" t="str">
        <f>IF(B124="","-",IF(ISNA(VLOOKUP($B124,'API List'!$B$4:$S$299,2,0))=TRUE,"",VLOOKUP($B124,'API List'!$B$4:$S$299,2,0)))</f>
        <v>#63</v>
      </c>
      <c r="D124" s="15" t="str">
        <f>IF(B124="","-",IF(ISNA(VLOOKUP($B124,'API List'!$B$4:$S$298,6,0))=TRUE,"",VLOOKUP($B124,'API List'!$B$4:$S$298,6,0)))</f>
        <v>Done</v>
      </c>
      <c r="E124" s="15" t="str">
        <f>IF(B124="","-",IF(ISNA(VLOOKUP($B124,'API List'!$B$4:$S$299,3,0))=TRUE,"",VLOOKUP($B124,'API List'!$B$4:$S$299,3,0)))</f>
        <v>Hồ sơ &gt; Thông tin sức khỏe &gt; Nhóm máu &gt; Lưu</v>
      </c>
      <c r="F124" s="15" t="str">
        <f>IF(B124="","-",IF(ISNA(VLOOKUP($B124,'API List'!$B$4:$S$299,9,0))=TRUE,"",VLOOKUP($B124,'API List'!$B$4:$S$299,9,0)))</f>
        <v xml:space="preserve">POST </v>
      </c>
      <c r="G124" s="15" t="str">
        <f>IF(B124="","-",IF(ISNA(VLOOKUP($B124,'API List'!$B$4:$S$299,14,0))=TRUE,"",VLOOKUP($B124,'API List'!$B$4:$S$299,14,0)))</f>
        <v>{
    "base64Image": "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AAEEpGSUYAAQEAAAEAAQAA/9sAQwABAQEBAQEBAQEBAQEBAQEBAQEBAQEBAQEBAQEBAQEBAQEBAQEBAQEBAQEBAQEBAQEBAQEBAQEBAQEBAQEBAQEB/9sAQwEBAQEBAQEBAQEBAQEBAQEBAQEBAQEBAQEBAQEBAQEBAQEBAQEBAQEBAQEBAQEBAQEBAQEBAQEBAQEBAQEBAQEB/8AAEQgBmAGYAwEiAAIRAQMRAf/EAB8AAAEFAQEBAQEBAAAAAAAAAAABAgMEBQYHCAkKC//EALUQAAIBAwMCBAMFBQQEAAABfQECAwAEEQUSITFBBhNRYQcicRQygZGhCCNCscEVUtHwJDNicoIJChYXGBkaJSYnKCkqNDU2Nzg5OkNERUZHSElKU1RVVldYWVpjZGVmZ2hpanN0dXZ3eHl6g4SFhoeIiYqSk5SVlpeYmZqio6Slpqeoqaqys7S1tre4ubrCw8TFxsfIycrS09TV1tfY2drh4uPk5ebn6Onq8fLz9PX29/j5+v/EAB8BAAMBAQEBAQEBAQEAAAAAAAABAgMEBQYHCAkKC//EALURAAIBAgQEAwQHBQQEAAECdwABAgMRBAUhMQYSQVEHYXETIjKBCBRCkaGxwQkjM1LwFWJy0QoWJDThJfEXGBkaJicoKSo1Njc4OTpDREVGR0hJSlNUVVZXWFlaY2RlZmdoaWpzdHV2d3h5eoKDhIWGh4iJipKTlJWWl5iZmqKjpKWmp6ipqrKztLW2t7i5usLDxMXGx8jJytLT1NXW19jZ2uLj5OXm5+jp6vLz9PX29/j5+v/aAAwDAQACEQMRAD8A/nzvvDENuIybW+ibzWKt50UsaQiW5RpljcI/+jtNsljSUiZLZMlgwNVbnw/bWOnSSCLUruW3cKz2VvEt3aKs6vFcWwimUPFmZ4Z4ZmZrcBpBliWPuc/he4uLuWyuZs26ySBdi5eBpYfNVGWFVt8KPkaR9zu8UZZmZs1ck8LTzQ3cFtFdxNIx8wM0MkYtYbUC4QMzO8NwyoYwFECMwUb8BQPPhiPdXfZv5r+v8+vrVISjLltt2Xp8rWt9zPmf7BqIjsoGsXtrhWWwXzLeI29xbzS/aJJg0PLLGouBLLcM4Zmkb5i7ZSLSH1W91G7aHz0sru0hNrpgjM5aKVGa789RD5sxgnjMiSzSxhBEDCuWUe6J4evJ0Di0a5PlxIlr9mtrdmdmmNvKlwJkKhibmO5WOd1byt5dwdzUYtJnihWXULSSK2nSSQMxZkmklRLckqZp1HmSxOsquzA8qIsYUZyxsk0uZdE+tl7qV9NdvzvfUhUL9L7b3fbv9/8AwG7eEP4euL65lhfy538i832wX7ZIZ4prkvAQYAs5W1O4RgCJSjswLSHNP+y5VuZ3iS0EVraLHPHaWsEs8t1LJbpKzkzIVYGZVhmRVcqvOzpXvknhy0ea7hWTzbqRIoyLZJPkj3ygtmJYHM8pLbUkk8qS2SJWt1BWNamm+FLu1s47gIUuIS0UaJNBHI7WdxFLcRyrE1pOskMaRqiu28iN19ayp15S39e19r9d/O+/ojoVCPLzaaWT01v7v+X9a3+Y/EGn7bOytTbsZXZYp/NnwstxNJE4+zrbzyyWtuQZIpmUK6SyM5BwTVnTtMWNGt7i5SG1VS1vKPIPyb4raWIxyn7QkqSOqxyMEJSI9MYr32Xwhfyouq2txJeNA0UwkEVrDDHGbS4tVDQSwXzyxLJPC8sokWZdgGcLxZbwvZSLcXUcMUN1d28S+Y1srwXMKXM9w7soSBmmnK+RCzMYkClowFIz10qvK+Z6LbXVdO/p+HYxnh7vT718lvvt32e2lz5rbSbqKC6+y3MHlXIkaNp4IJFtGedcI/lypMDP+8M6uk0SiRlbcCc0LyHU7e4Se7vIWMECQIkflEQy3NwEgZNwgikmuDcErP0WFUdiCRXvlv4a1Fre0ggt7O1ll1KVbeaysIAbm3ubgiS4uZDKHSZyt1GQW+z2+1DCqxqgE114dW5utTiv7eZfs6BY2nlKw3Vvc7I4iFTy7QxWzQBSgDu/ltJvY5Y9cZxkuZPTre2n9ficsqco6W20/r+n5nznNpfmyLITaSMZ7e7kYoIHm3+W8LSkTbZYpXMkgEZ2RiISHIkydn+ytKmtYBf28Ra6Sby5kNvIh8+G6w7GC2wpgilVLWaUsxl3qXKfMe+m8OKolub8XCtIulRysjS3dq8Vsq2CxpPet+7EqLD5qwzukFuizRoGJqKLwr9o1BIoZXjt7iLaFmnRbhYpIGW3jlefFs0RwF2CSMlHjUBcADllPll0SX43t+X4eg1Dv93+b/y+88yfQ00uwdYovsMMlwyw3EQE9rcQqs9yfJiHlsWniYhHl8mJXdTEsgAFY15aX+oxW7S2l+JVUSwwIGFrP5ix7QfLIN08KCGScb7ddqEugAwPc18OM1hbIYL64t5PLeVXgilgR0VI8WzLcyuYY2dvNls5FdTAFLur5PD3fhLVneC3KSTwfZXuZkzPdKp3tbIGfCsqSxx/ZRbbJxHGUYM64YxXqqnCMrtXe/l7tr93/V7luDlaytby72/T9Omq4CXTH2WlgbcCOCJWWU28T28c0b/6S5ELSyRGN5pJBbNmacorByseKvO8ktpcQ2tqkgjtmnu7mYND9nzLDHGQVLpIhkigSKdIkke4aZWVYm213VjoM92os2t7N7/T0ngurVmltoblY7i6XTJft32W3dVh5Z4VhbzI40R53D7jQ1PRriwZLVbFpbby/tLIkk6RyRfuXCS3Ct5qtOdyRw5MaTqkhw3zVrCvzQXotVv066f11M3B+TOOLywQyRyiEpPapFdTSRQ+XZFpIwl0sbsIrjaMElow0pUAqC20NTyHnZBBGbOSWBX+qgSyrbLGkrI/lqkgkLblLB2SbczKCOdoFFFFBif//Z",
    "type":"AB"
}</v>
      </c>
      <c r="H124" s="15" t="str">
        <f>IF(B124="","-",IF(ISNA(VLOOKUP($B124,'API List'!$B$4:$S$299,15,0))=TRUE,"",VLOOKUP($B124,'API List'!$B$4:$S$299,15,0)))</f>
        <v xml:space="preserve">true </v>
      </c>
      <c r="I124" s="21" t="s">
        <v>108</v>
      </c>
      <c r="J124" s="6" t="s">
        <v>1134</v>
      </c>
      <c r="K124" s="6" t="s">
        <v>317</v>
      </c>
      <c r="L124" s="6" t="s">
        <v>1248</v>
      </c>
      <c r="M124" s="6" t="s">
        <v>12</v>
      </c>
      <c r="N124" s="6"/>
      <c r="O124" s="6"/>
      <c r="P124" s="179" t="s">
        <v>1245</v>
      </c>
      <c r="Q124" s="6"/>
      <c r="R124" s="97" t="str">
        <f t="shared" si="2"/>
        <v>View</v>
      </c>
      <c r="S124" s="10"/>
    </row>
    <row r="125" spans="1:19" ht="52.8" x14ac:dyDescent="0.25">
      <c r="A125" s="66"/>
      <c r="B125" s="6" t="s">
        <v>1237</v>
      </c>
      <c r="C125" s="15" t="str">
        <f>IF(B125="","-",IF(ISNA(VLOOKUP($B125,'API List'!$B$4:$S$299,2,0))=TRUE,"",VLOOKUP($B125,'API List'!$B$4:$S$299,2,0)))</f>
        <v>#64</v>
      </c>
      <c r="D125" s="15" t="str">
        <f>IF(B125="","-",IF(ISNA(VLOOKUP($B125,'API List'!$B$4:$S$298,6,0))=TRUE,"",VLOOKUP($B125,'API List'!$B$4:$S$298,6,0)))</f>
        <v>Done</v>
      </c>
      <c r="E125" s="15" t="str">
        <f>IF(B125="","-",IF(ISNA(VLOOKUP($B125,'API List'!$B$4:$S$299,3,0))=TRUE,"",VLOOKUP($B125,'API List'!$B$4:$S$299,3,0)))</f>
        <v>Hồ sơ &gt; Thông tin sức khỏe &gt; Rh &gt; Lưu</v>
      </c>
      <c r="F125" s="15" t="str">
        <f>IF(B125="","-",IF(ISNA(VLOOKUP($B125,'API List'!$B$4:$S$299,9,0))=TRUE,"",VLOOKUP($B125,'API List'!$B$4:$S$299,9,0)))</f>
        <v xml:space="preserve">POST </v>
      </c>
      <c r="G125" s="15" t="str">
        <f>IF(B125="","-",IF(ISNA(VLOOKUP($B125,'API List'!$B$4:$S$299,14,0))=TRUE,"",VLOOKUP($B125,'API List'!$B$4:$S$299,14,0)))</f>
        <v xml:space="preserve">{_x000D_
    "type": "Tôi không biết"_x000D_
} </v>
      </c>
      <c r="H125" s="15" t="str">
        <f>IF(B125="","-",IF(ISNA(VLOOKUP($B125,'API List'!$B$4:$S$299,15,0))=TRUE,"",VLOOKUP($B125,'API List'!$B$4:$S$299,15,0)))</f>
        <v xml:space="preserve">true </v>
      </c>
      <c r="I125" s="21" t="s">
        <v>108</v>
      </c>
      <c r="J125" s="6" t="s">
        <v>1134</v>
      </c>
      <c r="K125" s="6" t="s">
        <v>317</v>
      </c>
      <c r="L125" s="6" t="s">
        <v>1248</v>
      </c>
      <c r="M125" s="6" t="s">
        <v>12</v>
      </c>
      <c r="N125" s="6"/>
      <c r="O125" s="6"/>
      <c r="P125" s="179" t="s">
        <v>1245</v>
      </c>
      <c r="Q125" s="6"/>
      <c r="R125" s="97" t="str">
        <f t="shared" si="2"/>
        <v>View</v>
      </c>
      <c r="S125" s="10"/>
    </row>
    <row r="126" spans="1:19" ht="79.2" x14ac:dyDescent="0.25">
      <c r="A126" s="66"/>
      <c r="B126" s="6" t="s">
        <v>1239</v>
      </c>
      <c r="C126" s="15" t="str">
        <f>IF(B126="","-",IF(ISNA(VLOOKUP($B126,'API List'!$B$4:$S$299,2,0))=TRUE,"",VLOOKUP($B126,'API List'!$B$4:$S$299,2,0)))</f>
        <v>#65</v>
      </c>
      <c r="D126" s="15" t="str">
        <f>IF(B126="","-",IF(ISNA(VLOOKUP($B126,'API List'!$B$4:$S$298,6,0))=TRUE,"",VLOOKUP($B126,'API List'!$B$4:$S$298,6,0)))</f>
        <v>Done</v>
      </c>
      <c r="E126" s="15" t="str">
        <f>IF(B126="","-",IF(ISNA(VLOOKUP($B126,'API List'!$B$4:$S$299,3,0))=TRUE,"",VLOOKUP($B126,'API List'!$B$4:$S$299,3,0)))</f>
        <v>Hồ sơ &gt; Thông tin sức khỏe &gt; Thông tin bệnh sử</v>
      </c>
      <c r="F126" s="15" t="str">
        <f>IF(B126="","-",IF(ISNA(VLOOKUP($B126,'API List'!$B$4:$S$299,9,0))=TRUE,"",VLOOKUP($B126,'API List'!$B$4:$S$299,9,0)))</f>
        <v xml:space="preserve">GET </v>
      </c>
      <c r="G126" s="15" t="str">
        <f>IF(B126="","-",IF(ISNA(VLOOKUP($B126,'API List'!$B$4:$S$299,14,0))=TRUE,"",VLOOKUP($B126,'API List'!$B$4:$S$299,14,0)))</f>
        <v xml:space="preserve"> </v>
      </c>
      <c r="H126" s="15" t="str">
        <f>IF(B126="","-",IF(ISNA(VLOOKUP($B126,'API List'!$B$4:$S$299,15,0))=TRUE,"",VLOOKUP($B126,'API List'!$B$4:$S$299,15,0)))</f>
        <v xml:space="preserve">{_x000D_
    "category": 11, _x000D_
    "createdDate": 1754637227591, _x000D_
    "id": "6895a3abd65841414b714ebf", _x000D_
    "items": [_x000D_
        {_x000D_
            "key": "Thính lực", _x000D_
            "value": false_x000D_
        }, _x000D_
        {_x000D_
            "key": "Thị lực", _x000D_
            "value": false_x000D_
        }, _x000D_
        {_x000D_
            "key": "Tay", _x000D_
            "value": false_x000D_
        }, _x000D_
        {_x000D_
            "key": "Chân", _x000D_
            "value": false_x000D_
        }, _x000D_
        {_x000D_
            "key": "Cột sống", _x000D_
            "value": false_x000D_
        }, _x000D_
        {_x000D_
            "key": "Miệng", _x000D_
            "value": false_x000D_
        }_x000D_
    ], _x000D_
    "others": "", _x000D_
    "ownerId": "6895a3abd65841414b714ebb"_x000D_
} </v>
      </c>
      <c r="I126" s="21" t="s">
        <v>108</v>
      </c>
      <c r="J126" s="6" t="s">
        <v>1134</v>
      </c>
      <c r="K126" s="6" t="s">
        <v>317</v>
      </c>
      <c r="L126" s="6" t="s">
        <v>1243</v>
      </c>
      <c r="M126" s="6" t="s">
        <v>17</v>
      </c>
      <c r="N126" s="6"/>
      <c r="O126" s="6"/>
      <c r="P126" s="6"/>
      <c r="Q126" s="6"/>
      <c r="R126" s="97" t="str">
        <f t="shared" si="2"/>
        <v>View</v>
      </c>
      <c r="S126" s="10"/>
    </row>
    <row r="127" spans="1:19" ht="158.4" x14ac:dyDescent="0.25">
      <c r="A127" s="66"/>
      <c r="B127" s="6" t="s">
        <v>1241</v>
      </c>
      <c r="C127" s="15" t="str">
        <f>IF(B127="","-",IF(ISNA(VLOOKUP($B127,'API List'!$B$4:$S$299,2,0))=TRUE,"",VLOOKUP($B127,'API List'!$B$4:$S$299,2,0)))</f>
        <v>#66</v>
      </c>
      <c r="D127" s="15" t="str">
        <f>IF(B127="","-",IF(ISNA(VLOOKUP($B127,'API List'!$B$4:$S$298,6,0))=TRUE,"",VLOOKUP($B127,'API List'!$B$4:$S$298,6,0)))</f>
        <v>Done</v>
      </c>
      <c r="E127" s="15" t="str">
        <f>IF(B127="","-",IF(ISNA(VLOOKUP($B127,'API List'!$B$4:$S$299,3,0))=TRUE,"",VLOOKUP($B127,'API List'!$B$4:$S$299,3,0)))</f>
        <v>Hồ sơ &gt; Thông tin sức khỏe &gt; Thông tin bệnh sử</v>
      </c>
      <c r="F127" s="15" t="str">
        <f>IF(B127="","-",IF(ISNA(VLOOKUP($B127,'API List'!$B$4:$S$299,9,0))=TRUE,"",VLOOKUP($B127,'API List'!$B$4:$S$299,9,0)))</f>
        <v xml:space="preserve">POST </v>
      </c>
      <c r="G127" s="15" t="str">
        <f>IF(B127="","-",IF(ISNA(VLOOKUP($B127,'API List'!$B$4:$S$299,14,0))=TRUE,"",VLOOKUP($B127,'API List'!$B$4:$S$299,14,0)))</f>
        <v xml:space="preserve">{_x000D_
    "category": 12, _x000D_
    "createdDate": 1755245451892, _x000D_
    "id": "6895a3abd65841414b714ebc", _x000D_
    "items": [_x000D_
        {_x000D_
            "key": "Hút thuốc lá", _x000D_
            "value": false_x000D_
        }, _x000D_
        {_x000D_
            "key": "Uống rượu bia", _x000D_
            "value": true_x000D_
        }, _x000D_
        {_x000D_
            "key": "Sử dụng ma tuý", _x000D_
            "value": false_x000D_
        }, _x000D_
        {_x000D_
            "key": "Không tập thể dục, thể thao", _x000D_
            "value": false_x000D_
        }_x000D_
    ], _x000D_
    "others": "ún volka quá nhìu", _x000D_
    "ownerId": "6895a3abd65841414b714ebb"_x000D_
} </v>
      </c>
      <c r="H127" s="15" t="str">
        <f>IF(B127="","-",IF(ISNA(VLOOKUP($B127,'API List'!$B$4:$S$299,15,0))=TRUE,"",VLOOKUP($B127,'API List'!$B$4:$S$299,15,0)))</f>
        <v xml:space="preserve">true </v>
      </c>
      <c r="I127" s="21" t="s">
        <v>108</v>
      </c>
      <c r="J127" s="6" t="s">
        <v>1134</v>
      </c>
      <c r="K127" s="6" t="s">
        <v>317</v>
      </c>
      <c r="L127" s="6" t="s">
        <v>1249</v>
      </c>
      <c r="M127" s="6" t="s">
        <v>12</v>
      </c>
      <c r="N127" s="6"/>
      <c r="O127" s="6"/>
      <c r="P127" s="179" t="s">
        <v>1245</v>
      </c>
      <c r="Q127" s="6" t="s">
        <v>1250</v>
      </c>
      <c r="R127" s="97" t="str">
        <f t="shared" si="2"/>
        <v>View</v>
      </c>
      <c r="S127" s="10"/>
    </row>
    <row r="128" spans="1:19" ht="39.6" x14ac:dyDescent="0.25">
      <c r="A128" s="66"/>
      <c r="B128" s="6" t="s">
        <v>1227</v>
      </c>
      <c r="C128" s="15" t="str">
        <f>IF(B128="","-",IF(ISNA(VLOOKUP($B128,'API List'!$B$4:$S$299,2,0))=TRUE,"",VLOOKUP($B128,'API List'!$B$4:$S$299,2,0)))</f>
        <v>#58</v>
      </c>
      <c r="D128" s="15" t="str">
        <f>IF(B128="","-",IF(ISNA(VLOOKUP($B128,'API List'!$B$4:$S$298,6,0))=TRUE,"",VLOOKUP($B128,'API List'!$B$4:$S$298,6,0)))</f>
        <v>Done</v>
      </c>
      <c r="E128" s="15" t="str">
        <f>IF(B128="","-",IF(ISNA(VLOOKUP($B128,'API List'!$B$4:$S$299,3,0))=TRUE,"",VLOOKUP($B128,'API List'!$B$4:$S$299,3,0)))</f>
        <v>Hồ sơ &gt; Thông tin sức khỏe</v>
      </c>
      <c r="F128" s="15" t="str">
        <f>IF(B128="","-",IF(ISNA(VLOOKUP($B128,'API List'!$B$4:$S$299,9,0))=TRUE,"",VLOOKUP($B128,'API List'!$B$4:$S$299,9,0)))</f>
        <v xml:space="preserve">GET </v>
      </c>
      <c r="G128" s="15" t="str">
        <f>IF(B128="","-",IF(ISNA(VLOOKUP($B128,'API List'!$B$4:$S$299,14,0))=TRUE,"",VLOOKUP($B128,'API List'!$B$4:$S$299,14,0)))</f>
        <v xml:space="preserve"> </v>
      </c>
      <c r="H128" s="15" t="str">
        <f>IF(B128="","-",IF(ISNA(VLOOKUP($B128,'API List'!$B$4:$S$299,15,0))=TRUE,"",VLOOKUP($B128,'API List'!$B$4:$S$299,15,0)))</f>
        <v xml:space="preserve">{_x000D_
    "Rh": {_x000D_
        "category": 15, _x000D_
        "curTime": 1755243453110, _x000D_
        "extValue": null, _x000D_
        "fileId": null, _x000D_
        "id": "689ee3bd97a7256f22101e82", _x000D_
        "ownerId": "6895a3abd65841414b714ebb", _x000D_
        "status": "false", _x000D_
        "urlFile": null, _x000D_
        "value": "Tôi không biết"_x000D_
    }, _x000D_
    "bmiIndex": {_x000D_
        "category": 2, _x000D_
        "curTime": 1755242460000, _x000D_
        "extValue": "", _x000D_
        "fileId": null, _x000D_
        "id": null, _x000D_
        "ownerId": "6895a3abd65841414b714ebb", _x000D_
        "status": "false", _x000D_
        "urlFile": null, _x000D_
        "value": "16.4"_x000D_
    }, _x000D_
    "canNang": {_x000D_
        "category": 0, _x000D_
        "curTime": 1755242160000, _x000D_
        "extValue": null, _x000D_
        "fileId": null, _x000D_
        "id": "689eded098ceec1aca3d73d1", _x000D_
        "ownerId": "6895a3abd65841414b714ebb", _x000D_
        "status": null, _x000D_
        "urlFile": null, _x000D_
        "value": "58"_x000D_
    }, _x000D_
    "chieuCao": {_x000D_
        "category": 1, _x000D_
        "curTime": 1755242460000, _x000D_
        "extValue": null, _x000D_
        "fileId": null, _x000D_
        "id": "689edff598ceec1aca3d73d3", _x000D_
        "ownerId": "6895a3abd65841414b714ebb", _x000D_
        "status": null, _x000D_
        "urlFile": null, _x000D_
        "value": "188"_x000D_
    }, _x000D_
    "huyetAp": {_x000D_
        "category": 3, _x000D_
        "curTime": 1755242760000, _x000D_
        "extValue": null, _x000D_
        "fileId": null, _x000D_
        "id": "689ee14797a7256f22101e7f", _x000D_
        "ownerId": "6895a3abd65841414b714ebb", _x000D_
        "status": null, _x000D_
        "urlFile": null, _x000D_
        "value": "100|100"_x000D_
    }, _x000D_
    "nhietDo": {_x000D_
        "category": 4, _x000D_
        "curTime": 1755242820000, _x000D_
        "extValue": null, _x000D_
        "fileId": null, _x000D_
        "id": "689ee18498ceec1aca3d73d4", _x000D_
        "ownerId": "6895a3abd65841414b714ebb", _x000D_
        "status": null, _x000D_
        "urlFile": null, _x000D_
        "value": "20"_x000D_
    }, _x000D_
    "nhipTim": {_x000D_
        "category": 5, _x000D_
        "curTime": 1755242940000, _x000D_
        "extValue": null, _x000D_
        "fileId": null, _x000D_
        "id": "689ee1e797a7256f22101e81", _x000D_
        "ownerId": "6895a3abd65841414b714ebb", _x000D_
        "status": null, _x000D_
        "urlFile": null, _x000D_
        "value": "100"_x000D_
    }, _x000D_
    "nhomMau": {_x000D_
        "category": 13, _x000D_
        "curTime": 1755243063521, _x000D_
        "extValue": null, _x000D_
        "fileId": "f5961b30-1554-4f63-b79b-750b2e911373", _x000D_
        "id": "689ee23798ceec1aca3d73d5", _x000D_
        "ownerId": "6895a3abd65841414b714ebb", _x000D_
        "status": "false", _x000D_
        "urlFile": "/share/proxy/alfresco-noauth/api/internal/shared/node/w8_tyvezQCiaVn50lrA5Ug/content", _x000D_
        "value": "AB"_x000D_
    }, _x000D_
    "spo2": {_x000D_
        "category": 14, _x000D_
        "curTime": 1755242880000, _x000D_
        "extValue": null, _x000D_
        "fileId": null, _x000D_
        "id": "689ee1b397a7256f22101e80", _x000D_
        "ownerId": "6895a3abd65841414b714ebb", _x000D_
        "status": null, _x000D_
        "urlFile": null, _x000D_
        "value": "70"_x000D_
    }_x000D_
} </v>
      </c>
      <c r="I128" s="21" t="s">
        <v>108</v>
      </c>
      <c r="J128" s="6" t="s">
        <v>1134</v>
      </c>
      <c r="K128" s="6" t="s">
        <v>1251</v>
      </c>
      <c r="L128" s="6" t="s">
        <v>1252</v>
      </c>
      <c r="M128" s="6" t="s">
        <v>17</v>
      </c>
      <c r="N128" s="6"/>
      <c r="O128" s="6"/>
      <c r="P128" s="6"/>
      <c r="Q128" s="6"/>
      <c r="R128" s="97" t="str">
        <f t="shared" si="2"/>
        <v>View</v>
      </c>
      <c r="S128" s="10"/>
    </row>
    <row r="129" spans="1:19" ht="39.6" x14ac:dyDescent="0.25">
      <c r="A129" s="66"/>
      <c r="B129" s="6" t="s">
        <v>1229</v>
      </c>
      <c r="C129" s="15" t="str">
        <f>IF(B129="","-",IF(ISNA(VLOOKUP($B129,'API List'!$B$4:$S$299,2,0))=TRUE,"",VLOOKUP($B129,'API List'!$B$4:$S$299,2,0)))</f>
        <v>#59</v>
      </c>
      <c r="D129" s="15" t="str">
        <f>IF(B129="","-",IF(ISNA(VLOOKUP($B129,'API List'!$B$4:$S$298,6,0))=TRUE,"",VLOOKUP($B129,'API List'!$B$4:$S$298,6,0)))</f>
        <v>Done</v>
      </c>
      <c r="E129" s="15" t="str">
        <f>IF(B129="","-",IF(ISNA(VLOOKUP($B129,'API List'!$B$4:$S$299,3,0))=TRUE,"",VLOOKUP($B129,'API List'!$B$4:$S$299,3,0)))</f>
        <v>Hồ sơ &gt; Thông tin sức khỏe</v>
      </c>
      <c r="F129" s="15" t="str">
        <f>IF(B129="","-",IF(ISNA(VLOOKUP($B129,'API List'!$B$4:$S$299,9,0))=TRUE,"",VLOOKUP($B129,'API List'!$B$4:$S$299,9,0)))</f>
        <v xml:space="preserve">GET </v>
      </c>
      <c r="G129" s="15" t="str">
        <f>IF(B129="","-",IF(ISNA(VLOOKUP($B129,'API List'!$B$4:$S$299,14,0))=TRUE,"",VLOOKUP($B129,'API List'!$B$4:$S$299,14,0)))</f>
        <v xml:space="preserve"> </v>
      </c>
      <c r="H129" s="15" t="str">
        <f>IF(B129="","-",IF(ISNA(VLOOKUP($B129,'API List'!$B$4:$S$299,15,0))=TRUE,"",VLOOKUP($B129,'API List'!$B$4:$S$299,15,0)))</f>
        <v xml:space="preserve">[_x000D_
    {_x000D_
        "category": 0, _x000D_
        "curTime": 1755242160000, _x000D_
        "extValue": null, _x000D_
        "fileId": null, _x000D_
        "id": "689eded098ceec1aca3d73d1", _x000D_
        "ownerId": "6895a3abd65841414b714ebb", _x000D_
        "status": null, _x000D_
        "urlFile": null, _x000D_
        "value": "58"_x000D_
    }, _x000D_
    {_x000D_
        "category": 0, _x000D_
        "curTime": 1754637420000, _x000D_
        "extValue": null, _x000D_
        "fileId": null, _x000D_
        "id": "689edf0198ceec1aca3d73d2", _x000D_
        "ownerId": "6895a3abd65841414b714ebb", _x000D_
        "status": null, _x000D_
        "urlFile": null, _x000D_
        "value": "80"_x000D_
    }, _x000D_
    {_x000D_
        "category": 0, _x000D_
        "curTime": 1754466060000, _x000D_
        "extValue": null, _x000D_
        "fileId": null, _x000D_
        "id": "689ee4c797a7256f22101e83", _x000D_
        "ownerId": "6895a3abd65841414b714ebb", _x000D_
        "status": null, _x000D_
        "urlFile": null, _x000D_
        "value": "100"_x000D_
    }_x000D_
] </v>
      </c>
      <c r="I129" s="21" t="s">
        <v>108</v>
      </c>
      <c r="J129" s="6" t="s">
        <v>1134</v>
      </c>
      <c r="K129" s="6" t="s">
        <v>1251</v>
      </c>
      <c r="L129" s="6" t="s">
        <v>1253</v>
      </c>
      <c r="M129" s="6" t="s">
        <v>17</v>
      </c>
      <c r="N129" s="6"/>
      <c r="O129" s="6"/>
      <c r="P129" s="6"/>
      <c r="Q129" s="6" t="s">
        <v>1254</v>
      </c>
      <c r="R129" s="97" t="str">
        <f t="shared" si="2"/>
        <v>View</v>
      </c>
      <c r="S129" s="10"/>
    </row>
    <row r="130" spans="1:19" ht="39.6" x14ac:dyDescent="0.25">
      <c r="A130" s="66"/>
      <c r="B130" s="6" t="s">
        <v>1239</v>
      </c>
      <c r="C130" s="15" t="str">
        <f>IF(B130="","-",IF(ISNA(VLOOKUP($B130,'API List'!$B$4:$S$299,2,0))=TRUE,"",VLOOKUP($B130,'API List'!$B$4:$S$299,2,0)))</f>
        <v>#65</v>
      </c>
      <c r="D130" s="15" t="str">
        <f>IF(B130="","-",IF(ISNA(VLOOKUP($B130,'API List'!$B$4:$S$298,6,0))=TRUE,"",VLOOKUP($B130,'API List'!$B$4:$S$298,6,0)))</f>
        <v>Done</v>
      </c>
      <c r="E130" s="15" t="str">
        <f>IF(B130="","-",IF(ISNA(VLOOKUP($B130,'API List'!$B$4:$S$299,3,0))=TRUE,"",VLOOKUP($B130,'API List'!$B$4:$S$299,3,0)))</f>
        <v>Hồ sơ &gt; Thông tin sức khỏe &gt; Thông tin bệnh sử</v>
      </c>
      <c r="F130" s="15" t="str">
        <f>IF(B130="","-",IF(ISNA(VLOOKUP($B130,'API List'!$B$4:$S$299,9,0))=TRUE,"",VLOOKUP($B130,'API List'!$B$4:$S$299,9,0)))</f>
        <v xml:space="preserve">GET </v>
      </c>
      <c r="G130" s="15" t="str">
        <f>IF(B130="","-",IF(ISNA(VLOOKUP($B130,'API List'!$B$4:$S$299,14,0))=TRUE,"",VLOOKUP($B130,'API List'!$B$4:$S$299,14,0)))</f>
        <v xml:space="preserve"> </v>
      </c>
      <c r="H130" s="15" t="str">
        <f>IF(B130="","-",IF(ISNA(VLOOKUP($B130,'API List'!$B$4:$S$299,15,0))=TRUE,"",VLOOKUP($B130,'API List'!$B$4:$S$299,15,0)))</f>
        <v xml:space="preserve">{_x000D_
    "category": 11, _x000D_
    "createdDate": 1754637227591, _x000D_
    "id": "6895a3abd65841414b714ebf", _x000D_
    "items": [_x000D_
        {_x000D_
            "key": "Thính lực", _x000D_
            "value": false_x000D_
        }, _x000D_
        {_x000D_
            "key": "Thị lực", _x000D_
            "value": false_x000D_
        }, _x000D_
        {_x000D_
            "key": "Tay", _x000D_
            "value": false_x000D_
        }, _x000D_
        {_x000D_
            "key": "Chân", _x000D_
            "value": false_x000D_
        }, _x000D_
        {_x000D_
            "key": "Cột sống", _x000D_
            "value": false_x000D_
        }, _x000D_
        {_x000D_
            "key": "Miệng", _x000D_
            "value": false_x000D_
        }_x000D_
    ], _x000D_
    "others": "", _x000D_
    "ownerId": "6895a3abd65841414b714ebb"_x000D_
} </v>
      </c>
      <c r="I130" s="21" t="s">
        <v>108</v>
      </c>
      <c r="J130" s="6" t="s">
        <v>1134</v>
      </c>
      <c r="K130" s="6" t="s">
        <v>1251</v>
      </c>
      <c r="L130" s="6" t="s">
        <v>1255</v>
      </c>
      <c r="M130" s="6" t="s">
        <v>17</v>
      </c>
      <c r="N130" s="6"/>
      <c r="O130" s="6"/>
      <c r="P130" s="6"/>
      <c r="Q130" s="6"/>
      <c r="R130" s="97" t="str">
        <f t="shared" si="2"/>
        <v>View</v>
      </c>
      <c r="S130" s="10"/>
    </row>
    <row r="131" spans="1:19" ht="52.8" x14ac:dyDescent="0.25">
      <c r="A131" s="66"/>
      <c r="B131" s="6" t="s">
        <v>1256</v>
      </c>
      <c r="C131" s="15" t="str">
        <f>IF(B131="","-",IF(ISNA(VLOOKUP($B131,'API List'!$B$4:$S$299,2,0))=TRUE,"",VLOOKUP($B131,'API List'!$B$4:$S$299,2,0)))</f>
        <v>#62</v>
      </c>
      <c r="D131" s="15" t="str">
        <f>IF(B131="","-",IF(ISNA(VLOOKUP($B131,'API List'!$B$4:$S$298,6,0))=TRUE,"",VLOOKUP($B131,'API List'!$B$4:$S$298,6,0)))</f>
        <v>Done</v>
      </c>
      <c r="E131" s="15" t="str">
        <f>IF(B131="","-",IF(ISNA(VLOOKUP($B131,'API List'!$B$4:$S$299,3,0))=TRUE,"",VLOOKUP($B131,'API List'!$B$4:$S$299,3,0)))</f>
        <v>Hồ sơ &gt; Thông tin sức khỏe &gt; Nhóm máu</v>
      </c>
      <c r="F131" s="15" t="str">
        <f>IF(B131="","-",IF(ISNA(VLOOKUP($B131,'API List'!$B$4:$S$299,9,0))=TRUE,"",VLOOKUP($B131,'API List'!$B$4:$S$299,9,0)))</f>
        <v xml:space="preserve">GET </v>
      </c>
      <c r="G131" s="15">
        <f>IF(B131="","-",IF(ISNA(VLOOKUP($B131,'API List'!$B$4:$S$299,14,0))=TRUE,"",VLOOKUP($B131,'API List'!$B$4:$S$299,14,0)))</f>
        <v>0</v>
      </c>
      <c r="H131" s="15">
        <f>IF(B131="","-",IF(ISNA(VLOOKUP($B131,'API List'!$B$4:$S$299,15,0))=TRUE,"",VLOOKUP($B131,'API List'!$B$4:$S$299,15,0)))</f>
        <v>0</v>
      </c>
      <c r="I131" s="21" t="s">
        <v>108</v>
      </c>
      <c r="J131" s="6" t="s">
        <v>1134</v>
      </c>
      <c r="K131" s="6" t="s">
        <v>1135</v>
      </c>
      <c r="L131" s="132" t="s">
        <v>1180</v>
      </c>
      <c r="M131" s="6" t="s">
        <v>17</v>
      </c>
      <c r="N131" s="6"/>
      <c r="O131" s="6"/>
      <c r="P131" s="6"/>
      <c r="Q131" s="6"/>
      <c r="R131" s="97" t="str">
        <f t="shared" si="2"/>
        <v>View</v>
      </c>
      <c r="S131" s="10"/>
    </row>
    <row r="132" spans="1:19" ht="39.6" x14ac:dyDescent="0.25">
      <c r="A132" s="66"/>
      <c r="B132" s="6" t="s">
        <v>1235</v>
      </c>
      <c r="C132" s="15" t="str">
        <f>IF(B132="","-",IF(ISNA(VLOOKUP($B132,'API List'!$B$4:$S$299,2,0))=TRUE,"",VLOOKUP($B132,'API List'!$B$4:$S$299,2,0)))</f>
        <v>#63</v>
      </c>
      <c r="D132" s="15" t="str">
        <f>IF(B132="","-",IF(ISNA(VLOOKUP($B132,'API List'!$B$4:$S$298,6,0))=TRUE,"",VLOOKUP($B132,'API List'!$B$4:$S$298,6,0)))</f>
        <v>Done</v>
      </c>
      <c r="E132" s="15" t="str">
        <f>IF(B132="","-",IF(ISNA(VLOOKUP($B132,'API List'!$B$4:$S$299,3,0))=TRUE,"",VLOOKUP($B132,'API List'!$B$4:$S$299,3,0)))</f>
        <v>Hồ sơ &gt; Thông tin sức khỏe &gt; Nhóm máu &gt; Lưu</v>
      </c>
      <c r="F132" s="15" t="str">
        <f>IF(B132="","-",IF(ISNA(VLOOKUP($B132,'API List'!$B$4:$S$299,9,0))=TRUE,"",VLOOKUP($B132,'API List'!$B$4:$S$299,9,0)))</f>
        <v xml:space="preserve">POST </v>
      </c>
      <c r="G132" s="15" t="str">
        <f>IF(B132="","-",IF(ISNA(VLOOKUP($B132,'API List'!$B$4:$S$299,14,0))=TRUE,"",VLOOKUP($B132,'API List'!$B$4:$S$299,14,0)))</f>
        <v>{
    "base64Image": "data:image/jpeg;base64,/9j/4QHNRXhpZgAATU0AKgAAAAgABwEAAAMAAAABAZgAAAEQAAIAAAAKAAAAYgEBAAMAAAABAZgAAAEPAAIAAAAHAAAAbIdpAAQAAAABAAAAhwESAAMAAAABAAAAAAEyAAIAAAAUAAAAcwAAAAAyMjAzMzNRQUcAWGlhb21pADIwMjU6MDg6MTUgMTQ6NTg6NTMAAAuSkQACAAAABwAAARGkAwADAAAAAQAAAACQBAACAAAAFAAAARiSCgAFAAAAAQAAASyCmgAFAAAAAQAAATSIJwADAAAAAQJhAACSCQADAAAAAQAQAACSkAACAAAABwAAATySkgACAAAABwAAAUOSCAAEAAAAAQAAAACCnQAFAAAAAQAAAUoAAAAAODI3MjAyADIwMjU6MDg6MTUgMTQ6NTg6NTMAAAAQqgAAA+gAAAH0AAAnEDgyNzIwMgA4MjcyMDIAAABGUAAAJxAABgEAAAMAAAABAZgAAAEQAAIAAAAKAAABoAEPAAIAAAAHAAABqgEBAAMAAAABAZgAAAESAAMAAAABAAAAAAEyAAIAAAAUAAABsQAAAAAyMjAzMzNRQUcAWGlhb21pADIwMjU6MDg6MTUgMTQ6NTg6NTMA/+AAEEpGSUYAAQEAAAEAAQAA/9sAQwABAQEBAQEBAQEBAQEBAQEBAQEBAQEBAQEBAQEBAQEBAQEBAQEBAQEBAQEBAQEBAQEBAQEBAQEBAQEBAQEBAQEB/9sAQwEBAQEBAQEBAQEBAQEBAQEBAQEBAQEBAQEBAQEBAQEBAQEBAQEBAQEBAQEBAQEBAQEBAQEBAQEBAQEBAQEBAQEB/8AAEQgBmAGYAwEiAAIRAQMRAf/EAB8AAAEFAQEBAQEBAAAAAAAAAAABAgMEBQYHCAkKC//EALUQAAIBAwMCBAMFBQQEAAABfQECAwAEEQUSITFBBhNRYQcicRQygZGhCCNCscEVUtHwJDNicoIJChYXGBkaJSYnKCkqNDU2Nzg5OkNERUZHSElKU1RVVldYWVpjZGVmZ2hpanN0dXZ3eHl6g4SFhoeIiYqSk5SVlpeYmZqio6Slpqeoqaqys7S1tre4ubrCw8TFxsfIycrS09TV1tfY2drh4uPk5ebn6Onq8fLz9PX29/j5+v/EAB8BAAMBAQEBAQEBAQEAAAAAAAABAgMEBQYHCAkKC//EALURAAIBAgQEAwQHBQQEAAECdwABAgMRBAUhMQYSQVEHYXETIjKBCBRCkaGxwQkjM1LwFWJy0QoWJDThJfEXGBkaJicoKSo1Njc4OTpDREVGR0hJSlNUVVZXWFlaY2RlZmdoaWpzdHV2d3h5eoKDhIWGh4iJipKTlJWWl5iZmqKjpKWmp6ipqrKztLW2t7i5usLDxMXGx8jJytLT1NXW19jZ2uLj5OXm5+jp6vLz9PX29/j5+v/aAAwDAQACEQMRAD8A/nzvvDENuIybW+ibzWKt50UsaQiW5RpljcI/+jtNsljSUiZLZMlgwNVbnw/bWOnSSCLUruW3cKz2VvEt3aKs6vFcWwimUPFmZ4Z4ZmZrcBpBliWPuc/he4uLuWyuZs26ySBdi5eBpYfNVGWFVt8KPkaR9zu8UZZmZs1ck8LTzQ3cFtFdxNIx8wM0MkYtYbUC4QMzO8NwyoYwFECMwUb8BQPPhiPdXfZv5r+v8+vrVISjLltt2Xp8rWt9zPmf7BqIjsoGsXtrhWWwXzLeI29xbzS/aJJg0PLLGouBLLcM4Zmkb5i7ZSLSH1W91G7aHz0sru0hNrpgjM5aKVGa789RD5sxgnjMiSzSxhBEDCuWUe6J4evJ0Di0a5PlxIlr9mtrdmdmmNvKlwJkKhibmO5WOd1byt5dwdzUYtJnihWXULSSK2nSSQMxZkmklRLckqZp1HmSxOsquzA8qIsYUZyxsk0uZdE+tl7qV9NdvzvfUhUL9L7b3fbv9/8AwG7eEP4euL65lhfy538i832wX7ZIZ4prkvAQYAs5W1O4RgCJSjswLSHNP+y5VuZ3iS0EVraLHPHaWsEs8t1LJbpKzkzIVYGZVhmRVcqvOzpXvknhy0ea7hWTzbqRIoyLZJPkj3ygtmJYHM8pLbUkk8qS2SJWt1BWNamm+FLu1s47gIUuIS0UaJNBHI7WdxFLcRyrE1pOskMaRqiu28iN19ayp15S39e19r9d/O+/ojoVCPLzaaWT01v7v+X9a3+Y/EGn7bOytTbsZXZYp/NnwstxNJE4+zrbzyyWtuQZIpmUK6SyM5BwTVnTtMWNGt7i5SG1VS1vKPIPyb4raWIxyn7QkqSOqxyMEJSI9MYr32Xwhfyouq2txJeNA0UwkEVrDDHGbS4tVDQSwXzyxLJPC8sokWZdgGcLxZbwvZSLcXUcMUN1d28S+Y1srwXMKXM9w7soSBmmnK+RCzMYkClowFIz10qvK+Z6LbXVdO/p+HYxnh7vT718lvvt32e2lz5rbSbqKC6+y3MHlXIkaNp4IJFtGedcI/lypMDP+8M6uk0SiRlbcCc0LyHU7e4Se7vIWMECQIkflEQy3NwEgZNwgikmuDcErP0WFUdiCRXvlv4a1Fre0ggt7O1ll1KVbeaysIAbm3ubgiS4uZDKHSZyt1GQW+z2+1DCqxqgE114dW5utTiv7eZfs6BY2nlKw3Vvc7I4iFTy7QxWzQBSgDu/ltJvY5Y9cZxkuZPTre2n9ficsqco6W20/r+n5nznNpfmyLITaSMZ7e7kYoIHm3+W8LSkTbZYpXMkgEZ2RiISHIkydn+ytKmtYBf28Ra6Sby5kNvIh8+G6w7GC2wpgilVLWaUsxl3qXKfMe+m8OKolub8XCtIulRysjS3dq8Vsq2CxpPet+7EqLD5qwzukFuizRoGJqKLwr9o1BIoZXjt7iLaFmnRbhYpIGW3jlefFs0RwF2CSMlHjUBcADllPll0SX43t+X4eg1Dv93+b/y+88yfQ00uwdYovsMMlwyw3EQE9rcQqs9yfJiHlsWniYhHl8mJXdTEsgAFY15aX+oxW7S2l+JVUSwwIGFrP5ix7QfLIN08KCGScb7ddqEugAwPc18OM1hbIYL64t5PLeVXgilgR0VI8WzLcyuYY2dvNls5FdTAFLur5PD3fhLVneC3KSTwfZXuZkzPdKp3tbIGfCsqSxx/ZRbbJxHGUYM64YxXqqnCMrtXe/l7tr93/V7luDlaytby72/T9Omq4CXTH2WlgbcCOCJWWU28T28c0b/6S5ELSyRGN5pJBbNmacorByseKvO8ktpcQ2tqkgjtmnu7mYND9nzLDHGQVLpIhkigSKdIkke4aZWVYm213VjoM92os2t7N7/T0ngurVmltoblY7i6XTJft32W3dVh5Z4VhbzI40R53D7jQ1PRriwZLVbFpbby/tLIkk6RyRfuXCS3Ct5qtOdyRw5MaTqkhw3zVrCvzQXotVv066f11M3B+TOOLywQyRyiEpPapFdTSRQ+XZFpIwl0sbsIrjaMElow0pUAqC20NTyHnZBBGbOSWBX+qgSyrbLGkrI/lqkgkLblLB2SbczKCOdoFFFFBif//Z",
    "type":"AB"
}</v>
      </c>
      <c r="H132" s="15" t="str">
        <f>IF(B132="","-",IF(ISNA(VLOOKUP($B132,'API List'!$B$4:$S$299,15,0))=TRUE,"",VLOOKUP($B132,'API List'!$B$4:$S$299,15,0)))</f>
        <v xml:space="preserve">true </v>
      </c>
      <c r="I132" s="21" t="s">
        <v>108</v>
      </c>
      <c r="J132" s="6" t="s">
        <v>1134</v>
      </c>
      <c r="K132" s="6" t="s">
        <v>1257</v>
      </c>
      <c r="L132" s="132" t="s">
        <v>1258</v>
      </c>
      <c r="M132" s="6" t="s">
        <v>17</v>
      </c>
      <c r="N132" s="6"/>
      <c r="O132" s="6"/>
      <c r="P132" s="6"/>
      <c r="Q132" s="6"/>
      <c r="R132" s="97" t="str">
        <f t="shared" si="2"/>
        <v>View</v>
      </c>
      <c r="S132" s="10"/>
    </row>
    <row r="133" spans="1:19" x14ac:dyDescent="0.25">
      <c r="A133" s="66"/>
      <c r="B133" s="6"/>
      <c r="C133" s="15" t="str">
        <f>IF(B133="","-",IF(ISNA(VLOOKUP($B133,'API List'!$B$4:$S$299,2,0))=TRUE,"",VLOOKUP($B133,'API List'!$B$4:$S$299,2,0)))</f>
        <v>-</v>
      </c>
      <c r="D133" s="15" t="str">
        <f>IF(B133="","-",IF(ISNA(VLOOKUP($B133,'API List'!$B$4:$S$298,6,0))=TRUE,"",VLOOKUP($B133,'API List'!$B$4:$S$298,6,0)))</f>
        <v>-</v>
      </c>
      <c r="E133" s="15" t="str">
        <f>IF(B133="","-",IF(ISNA(VLOOKUP($B133,'API List'!$B$4:$S$299,3,0))=TRUE,"",VLOOKUP($B133,'API List'!$B$4:$S$299,3,0)))</f>
        <v>-</v>
      </c>
      <c r="F133" s="15" t="str">
        <f>IF(B133="","-",IF(ISNA(VLOOKUP($B133,'API List'!$B$4:$S$299,9,0))=TRUE,"",VLOOKUP($B133,'API List'!$B$4:$S$299,9,0)))</f>
        <v>-</v>
      </c>
      <c r="G133" s="15" t="str">
        <f>IF(B133="","-",IF(ISNA(VLOOKUP($B133,'API List'!$B$4:$S$299,14,0))=TRUE,"",VLOOKUP($B133,'API List'!$B$4:$S$299,14,0)))</f>
        <v>-</v>
      </c>
      <c r="H133" s="15" t="str">
        <f>IF(B133="","-",IF(ISNA(VLOOKUP($B133,'API List'!$B$4:$S$299,15,0))=TRUE,"",VLOOKUP($B133,'API List'!$B$4:$S$299,15,0)))</f>
        <v>-</v>
      </c>
      <c r="I133" s="21" t="s">
        <v>108</v>
      </c>
      <c r="J133" s="6"/>
      <c r="K133" s="6"/>
      <c r="L133" s="6"/>
      <c r="M133" s="6"/>
      <c r="N133" s="6"/>
      <c r="O133" s="6"/>
      <c r="P133" s="6"/>
      <c r="Q133" s="6"/>
      <c r="R133" s="97" t="str">
        <f t="shared" si="2"/>
        <v>View</v>
      </c>
      <c r="S133" s="10"/>
    </row>
    <row r="134" spans="1:19" x14ac:dyDescent="0.25">
      <c r="A134" s="66"/>
      <c r="B134" s="6"/>
      <c r="C134" s="15" t="str">
        <f>IF(B134="","-",IF(ISNA(VLOOKUP($B134,'API List'!$B$4:$S$299,2,0))=TRUE,"",VLOOKUP($B134,'API List'!$B$4:$S$299,2,0)))</f>
        <v>-</v>
      </c>
      <c r="D134" s="15" t="str">
        <f>IF(B134="","-",IF(ISNA(VLOOKUP($B134,'API List'!$B$4:$S$298,6,0))=TRUE,"",VLOOKUP($B134,'API List'!$B$4:$S$298,6,0)))</f>
        <v>-</v>
      </c>
      <c r="E134" s="15" t="str">
        <f>IF(B134="","-",IF(ISNA(VLOOKUP($B134,'API List'!$B$4:$S$299,3,0))=TRUE,"",VLOOKUP($B134,'API List'!$B$4:$S$299,3,0)))</f>
        <v>-</v>
      </c>
      <c r="F134" s="15" t="str">
        <f>IF(B134="","-",IF(ISNA(VLOOKUP($B134,'API List'!$B$4:$S$299,9,0))=TRUE,"",VLOOKUP($B134,'API List'!$B$4:$S$299,9,0)))</f>
        <v>-</v>
      </c>
      <c r="G134" s="15" t="str">
        <f>IF(B134="","-",IF(ISNA(VLOOKUP($B134,'API List'!$B$4:$S$299,14,0))=TRUE,"",VLOOKUP($B134,'API List'!$B$4:$S$299,14,0)))</f>
        <v>-</v>
      </c>
      <c r="H134" s="15" t="str">
        <f>IF(B134="","-",IF(ISNA(VLOOKUP($B134,'API List'!$B$4:$S$299,15,0))=TRUE,"",VLOOKUP($B134,'API List'!$B$4:$S$299,15,0)))</f>
        <v>-</v>
      </c>
      <c r="I134" s="21" t="s">
        <v>108</v>
      </c>
      <c r="J134" s="6"/>
      <c r="K134" s="6"/>
      <c r="L134" s="6"/>
      <c r="M134" s="6"/>
      <c r="N134" s="6"/>
      <c r="O134" s="6"/>
      <c r="P134" s="6"/>
      <c r="Q134" s="6"/>
      <c r="R134" s="97" t="str">
        <f t="shared" ref="R134:R225" si="3">HYPERLINK("#'"&amp;Q134&amp;"'!A1","View")</f>
        <v>View</v>
      </c>
      <c r="S134" s="10"/>
    </row>
    <row r="135" spans="1:19" s="131" customFormat="1" ht="39.6" x14ac:dyDescent="0.25">
      <c r="A135" s="126"/>
      <c r="B135" s="127" t="s">
        <v>1259</v>
      </c>
      <c r="C135" s="128" t="str">
        <f>IF(B135="","-",IF(ISNA(VLOOKUP($B135,'API List'!$B$4:$S$299,2,0))=TRUE,"",VLOOKUP($B135,'API List'!$B$4:$S$299,2,0)))</f>
        <v>#83</v>
      </c>
      <c r="D135" s="128">
        <f>IF(B135="","-",IF(ISNA(VLOOKUP($B135,'API List'!$B$4:$S$298,6,0))=TRUE,"",VLOOKUP($B135,'API List'!$B$4:$S$298,6,0)))</f>
        <v>0</v>
      </c>
      <c r="E135" s="128" t="str">
        <f>IF(B135="","-",IF(ISNA(VLOOKUP($B135,'API List'!$B$4:$S$299,3,0))=TRUE,"",VLOOKUP($B135,'API List'!$B$4:$S$299,3,0)))</f>
        <v>Group: Đăng nhập và bảo mật &gt; Xác thực hồ sơ y tế bằng mật mã</v>
      </c>
      <c r="F135" s="128">
        <f>IF(B135="","-",IF(ISNA(VLOOKUP($B135,'API List'!$B$4:$S$299,9,0))=TRUE,"",VLOOKUP($B135,'API List'!$B$4:$S$299,9,0)))</f>
        <v>0</v>
      </c>
      <c r="G135" s="128">
        <f>IF(B135="","-",IF(ISNA(VLOOKUP($B135,'API List'!$B$4:$S$299,14,0))=TRUE,"",VLOOKUP($B135,'API List'!$B$4:$S$299,14,0)))</f>
        <v>0</v>
      </c>
      <c r="H135" s="128">
        <f>IF(B135="","-",IF(ISNA(VLOOKUP($B135,'API List'!$B$4:$S$299,15,0))=TRUE,"",VLOOKUP($B135,'API List'!$B$4:$S$299,15,0)))</f>
        <v>0</v>
      </c>
      <c r="I135" s="129" t="s">
        <v>108</v>
      </c>
      <c r="J135" s="127"/>
      <c r="K135" s="127"/>
      <c r="L135" s="127"/>
      <c r="M135" s="127"/>
      <c r="N135" s="127"/>
      <c r="O135" s="127"/>
      <c r="P135" s="127"/>
      <c r="Q135" s="127"/>
      <c r="R135" s="130" t="str">
        <f t="shared" si="3"/>
        <v>View</v>
      </c>
    </row>
    <row r="136" spans="1:19" ht="52.8" x14ac:dyDescent="0.25">
      <c r="A136" s="66"/>
      <c r="B136" s="6" t="s">
        <v>1260</v>
      </c>
      <c r="C136" s="15" t="str">
        <f>IF(B136="","-",IF(ISNA(VLOOKUP($B136,'API List'!$B$4:$S$299,2,0))=TRUE,"",VLOOKUP($B136,'API List'!$B$4:$S$299,2,0)))</f>
        <v>#85</v>
      </c>
      <c r="D136" s="15" t="str">
        <f>IF(B136="","-",IF(ISNA(VLOOKUP($B136,'API List'!$B$4:$S$298,6,0))=TRUE,"",VLOOKUP($B136,'API List'!$B$4:$S$298,6,0)))</f>
        <v>Done</v>
      </c>
      <c r="E136" s="15" t="str">
        <f>IF(B136="","-",IF(ISNA(VLOOKUP($B136,'API List'!$B$4:$S$299,3,0))=TRUE,"",VLOOKUP($B136,'API List'!$B$4:$S$299,3,0)))</f>
        <v>Đăng nhập và bảo mật &gt; Xác thực hồ sơ y tế bằng mật mã</v>
      </c>
      <c r="F136" s="15" t="str">
        <f>IF(B136="","-",IF(ISNA(VLOOKUP($B136,'API List'!$B$4:$S$299,9,0))=TRUE,"",VLOOKUP($B136,'API List'!$B$4:$S$299,9,0)))</f>
        <v xml:space="preserve">POST </v>
      </c>
      <c r="G136" s="15" t="str">
        <f>IF(B136="","-",IF(ISNA(VLOOKUP($B136,'API List'!$B$4:$S$299,14,0))=TRUE,"",VLOOKUP($B136,'API List'!$B$4:$S$299,14,0)))</f>
        <v xml:space="preserve">{_x000D_
    "code": "1111", _x000D_
    "userId": "6895a3abd65841414b714eba"_x000D_
} </v>
      </c>
      <c r="H136" s="15" t="str">
        <f>IF(B136="","-",IF(ISNA(VLOOKUP($B136,'API List'!$B$4:$S$299,15,0))=TRUE,"",VLOOKUP($B136,'API List'!$B$4:$S$299,15,0)))</f>
        <v xml:space="preserve">{_x000D_
    "createdDate": 1755517167868, _x000D_
    "status": true, _x000D_
    "updatedDate": 1755517167868, _x000D_
    "userId": "6895a3abd65841414b714eba"_x000D_
} </v>
      </c>
      <c r="I136" s="21" t="s">
        <v>108</v>
      </c>
      <c r="J136" s="6" t="s">
        <v>1134</v>
      </c>
      <c r="K136" s="6" t="s">
        <v>1135</v>
      </c>
      <c r="L136" s="132" t="s">
        <v>1180</v>
      </c>
      <c r="M136" s="6" t="s">
        <v>17</v>
      </c>
      <c r="N136" s="6"/>
      <c r="O136" s="6"/>
      <c r="P136" s="6"/>
      <c r="Q136" s="6"/>
      <c r="R136" s="97" t="str">
        <f t="shared" si="3"/>
        <v>View</v>
      </c>
      <c r="S136" s="10"/>
    </row>
    <row r="137" spans="1:19" ht="52.8" x14ac:dyDescent="0.25">
      <c r="A137" s="66"/>
      <c r="B137" s="6" t="s">
        <v>1261</v>
      </c>
      <c r="C137" s="15" t="str">
        <f>IF(B137="","-",IF(ISNA(VLOOKUP($B137,'API List'!$B$4:$S$299,2,0))=TRUE,"",VLOOKUP($B137,'API List'!$B$4:$S$299,2,0)))</f>
        <v>#84</v>
      </c>
      <c r="D137" s="15" t="str">
        <f>IF(B137="","-",IF(ISNA(VLOOKUP($B137,'API List'!$B$4:$S$298,6,0))=TRUE,"",VLOOKUP($B137,'API List'!$B$4:$S$298,6,0)))</f>
        <v>Done</v>
      </c>
      <c r="E137" s="15" t="str">
        <f>IF(B137="","-",IF(ISNA(VLOOKUP($B137,'API List'!$B$4:$S$299,3,0))=TRUE,"",VLOOKUP($B137,'API List'!$B$4:$S$299,3,0)))</f>
        <v>Đăng nhập và bảo mật &gt; Xác thực hồ sơ y tế bằng mật mã</v>
      </c>
      <c r="F137" s="15" t="str">
        <f>IF(B137="","-",IF(ISNA(VLOOKUP($B137,'API List'!$B$4:$S$299,9,0))=TRUE,"",VLOOKUP($B137,'API List'!$B$4:$S$299,9,0)))</f>
        <v xml:space="preserve">GET </v>
      </c>
      <c r="G137" s="15" t="str">
        <f>IF(B137="","-",IF(ISNA(VLOOKUP($B137,'API List'!$B$4:$S$299,14,0))=TRUE,"",VLOOKUP($B137,'API List'!$B$4:$S$299,14,0)))</f>
        <v xml:space="preserve"> </v>
      </c>
      <c r="H137" s="15" t="str">
        <f>IF(B137="","-",IF(ISNA(VLOOKUP($B137,'API List'!$B$4:$S$299,15,0))=TRUE,"",VLOOKUP($B137,'API List'!$B$4:$S$299,15,0)))</f>
        <v xml:space="preserve">{_x000D_
    "createdDate": 1755517167868, _x000D_
    "status": true, _x000D_
    "updatedDate": 1755517167868, _x000D_
    "userId": "6895a3abd65841414b714eba"_x000D_
} </v>
      </c>
      <c r="I137" s="21" t="s">
        <v>108</v>
      </c>
      <c r="J137" s="6" t="s">
        <v>1134</v>
      </c>
      <c r="K137" s="6" t="s">
        <v>1135</v>
      </c>
      <c r="L137" s="132" t="s">
        <v>1180</v>
      </c>
      <c r="M137" s="6" t="s">
        <v>17</v>
      </c>
      <c r="N137" s="6"/>
      <c r="O137" s="6"/>
      <c r="P137" s="6"/>
      <c r="Q137" s="6"/>
      <c r="R137" s="97" t="str">
        <f t="shared" si="3"/>
        <v>View</v>
      </c>
      <c r="S137" s="10"/>
    </row>
    <row r="138" spans="1:19" ht="52.8" x14ac:dyDescent="0.25">
      <c r="A138" s="66"/>
      <c r="B138" s="6" t="s">
        <v>1262</v>
      </c>
      <c r="C138" s="15" t="str">
        <f>IF(B138="","-",IF(ISNA(VLOOKUP($B138,'API List'!$B$4:$S$299,2,0))=TRUE,"",VLOOKUP($B138,'API List'!$B$4:$S$299,2,0)))</f>
        <v>#86</v>
      </c>
      <c r="D138" s="15" t="str">
        <f>IF(B138="","-",IF(ISNA(VLOOKUP($B138,'API List'!$B$4:$S$298,6,0))=TRUE,"",VLOOKUP($B138,'API List'!$B$4:$S$298,6,0)))</f>
        <v>Done</v>
      </c>
      <c r="E138" s="15" t="str">
        <f>IF(B138="","-",IF(ISNA(VLOOKUP($B138,'API List'!$B$4:$S$299,3,0))=TRUE,"",VLOOKUP($B138,'API List'!$B$4:$S$299,3,0)))</f>
        <v>Đăng nhập và bảo mật &gt; Xác thực hồ sơ y tế bằng mật mã</v>
      </c>
      <c r="F138" s="15" t="str">
        <f>IF(B138="","-",IF(ISNA(VLOOKUP($B138,'API List'!$B$4:$S$299,9,0))=TRUE,"",VLOOKUP($B138,'API List'!$B$4:$S$299,9,0)))</f>
        <v xml:space="preserve">POST </v>
      </c>
      <c r="G138" s="15" t="str">
        <f>IF(B138="","-",IF(ISNA(VLOOKUP($B138,'API List'!$B$4:$S$299,14,0))=TRUE,"",VLOOKUP($B138,'API List'!$B$4:$S$299,14,0)))</f>
        <v xml:space="preserve">{_x000D_
    "code": "1111", _x000D_
    "userId": "6895a3abd65841414b714eba"_x000D_
} </v>
      </c>
      <c r="H138" s="15" t="str">
        <f>IF(B138="","-",IF(ISNA(VLOOKUP($B138,'API List'!$B$4:$S$299,15,0))=TRUE,"",VLOOKUP($B138,'API List'!$B$4:$S$299,15,0)))</f>
        <v xml:space="preserve">true </v>
      </c>
      <c r="I138" s="21" t="s">
        <v>108</v>
      </c>
      <c r="J138" s="6" t="s">
        <v>1134</v>
      </c>
      <c r="K138" s="6" t="s">
        <v>1135</v>
      </c>
      <c r="L138" s="132" t="s">
        <v>1180</v>
      </c>
      <c r="M138" s="6" t="s">
        <v>17</v>
      </c>
      <c r="N138" s="6"/>
      <c r="O138" s="6"/>
      <c r="P138" s="6"/>
      <c r="Q138" s="6"/>
      <c r="R138" s="97" t="str">
        <f t="shared" si="3"/>
        <v>View</v>
      </c>
      <c r="S138" s="10"/>
    </row>
    <row r="139" spans="1:19" ht="198" x14ac:dyDescent="0.25">
      <c r="A139" s="66"/>
      <c r="B139" s="6" t="s">
        <v>1260</v>
      </c>
      <c r="C139" s="15" t="str">
        <f>IF(B139="","-",IF(ISNA(VLOOKUP($B139,'API List'!$B$4:$S$299,2,0))=TRUE,"",VLOOKUP($B139,'API List'!$B$4:$S$299,2,0)))</f>
        <v>#85</v>
      </c>
      <c r="D139" s="15" t="str">
        <f>IF(B139="","-",IF(ISNA(VLOOKUP($B139,'API List'!$B$4:$S$298,6,0))=TRUE,"",VLOOKUP($B139,'API List'!$B$4:$S$298,6,0)))</f>
        <v>Done</v>
      </c>
      <c r="E139" s="15" t="str">
        <f>IF(B139="","-",IF(ISNA(VLOOKUP($B139,'API List'!$B$4:$S$299,3,0))=TRUE,"",VLOOKUP($B139,'API List'!$B$4:$S$299,3,0)))</f>
        <v>Đăng nhập và bảo mật &gt; Xác thực hồ sơ y tế bằng mật mã</v>
      </c>
      <c r="F139" s="15" t="str">
        <f>IF(B139="","-",IF(ISNA(VLOOKUP($B139,'API List'!$B$4:$S$299,9,0))=TRUE,"",VLOOKUP($B139,'API List'!$B$4:$S$299,9,0)))</f>
        <v xml:space="preserve">POST </v>
      </c>
      <c r="G139" s="15" t="str">
        <f>IF(B139="","-",IF(ISNA(VLOOKUP($B139,'API List'!$B$4:$S$299,14,0))=TRUE,"",VLOOKUP($B139,'API List'!$B$4:$S$299,14,0)))</f>
        <v xml:space="preserve">{_x000D_
    "code": "1111", _x000D_
    "userId": "6895a3abd65841414b714eba"_x000D_
} </v>
      </c>
      <c r="H139" s="15" t="str">
        <f>IF(B139="","-",IF(ISNA(VLOOKUP($B139,'API List'!$B$4:$S$299,15,0))=TRUE,"",VLOOKUP($B139,'API List'!$B$4:$S$299,15,0)))</f>
        <v xml:space="preserve">{_x000D_
    "createdDate": 1755517167868, _x000D_
    "status": true, _x000D_
    "updatedDate": 1755517167868, _x000D_
    "userId": "6895a3abd65841414b714eba"_x000D_
} </v>
      </c>
      <c r="I139" s="21" t="s">
        <v>108</v>
      </c>
      <c r="J139" s="6" t="s">
        <v>1134</v>
      </c>
      <c r="K139" s="6" t="s">
        <v>1184</v>
      </c>
      <c r="L139" s="6" t="s">
        <v>1263</v>
      </c>
      <c r="M139" s="6" t="s">
        <v>17</v>
      </c>
      <c r="N139" s="6"/>
      <c r="O139" s="6"/>
      <c r="P139" s="6"/>
      <c r="Q139" s="6"/>
      <c r="R139" s="97" t="str">
        <f t="shared" si="3"/>
        <v>View</v>
      </c>
      <c r="S139" s="10"/>
    </row>
    <row r="140" spans="1:19" ht="198" x14ac:dyDescent="0.25">
      <c r="A140" s="66"/>
      <c r="B140" s="6" t="s">
        <v>1261</v>
      </c>
      <c r="C140" s="15" t="str">
        <f>IF(B140="","-",IF(ISNA(VLOOKUP($B140,'API List'!$B$4:$S$299,2,0))=TRUE,"",VLOOKUP($B140,'API List'!$B$4:$S$299,2,0)))</f>
        <v>#84</v>
      </c>
      <c r="D140" s="15" t="str">
        <f>IF(B140="","-",IF(ISNA(VLOOKUP($B140,'API List'!$B$4:$S$298,6,0))=TRUE,"",VLOOKUP($B140,'API List'!$B$4:$S$298,6,0)))</f>
        <v>Done</v>
      </c>
      <c r="E140" s="15" t="str">
        <f>IF(B140="","-",IF(ISNA(VLOOKUP($B140,'API List'!$B$4:$S$299,3,0))=TRUE,"",VLOOKUP($B140,'API List'!$B$4:$S$299,3,0)))</f>
        <v>Đăng nhập và bảo mật &gt; Xác thực hồ sơ y tế bằng mật mã</v>
      </c>
      <c r="F140" s="15" t="str">
        <f>IF(B140="","-",IF(ISNA(VLOOKUP($B140,'API List'!$B$4:$S$299,9,0))=TRUE,"",VLOOKUP($B140,'API List'!$B$4:$S$299,9,0)))</f>
        <v xml:space="preserve">GET </v>
      </c>
      <c r="G140" s="15" t="str">
        <f>IF(B140="","-",IF(ISNA(VLOOKUP($B140,'API List'!$B$4:$S$299,14,0))=TRUE,"",VLOOKUP($B140,'API List'!$B$4:$S$299,14,0)))</f>
        <v xml:space="preserve"> </v>
      </c>
      <c r="H140" s="15" t="str">
        <f>IF(B140="","-",IF(ISNA(VLOOKUP($B140,'API List'!$B$4:$S$299,15,0))=TRUE,"",VLOOKUP($B140,'API List'!$B$4:$S$299,15,0)))</f>
        <v xml:space="preserve">{_x000D_
    "createdDate": 1755517167868, _x000D_
    "status": true, _x000D_
    "updatedDate": 1755517167868, _x000D_
    "userId": "6895a3abd65841414b714eba"_x000D_
} </v>
      </c>
      <c r="I140" s="21" t="s">
        <v>108</v>
      </c>
      <c r="J140" s="6" t="s">
        <v>1134</v>
      </c>
      <c r="K140" s="6" t="s">
        <v>1184</v>
      </c>
      <c r="L140" s="6" t="s">
        <v>1264</v>
      </c>
      <c r="M140" s="6" t="s">
        <v>17</v>
      </c>
      <c r="N140" s="6"/>
      <c r="O140" s="6"/>
      <c r="P140" s="6"/>
      <c r="Q140" s="6"/>
      <c r="R140" s="97" t="str">
        <f t="shared" si="3"/>
        <v>View</v>
      </c>
      <c r="S140" s="10"/>
    </row>
    <row r="141" spans="1:19" ht="198" x14ac:dyDescent="0.25">
      <c r="A141" s="66"/>
      <c r="B141" s="6"/>
      <c r="C141" s="15" t="str">
        <f>IF(B141="","-",IF(ISNA(VLOOKUP($B141,'API List'!$B$4:$S$299,2,0))=TRUE,"",VLOOKUP($B141,'API List'!$B$4:$S$299,2,0)))</f>
        <v>-</v>
      </c>
      <c r="D141" s="15" t="str">
        <f>IF(B141="","-",IF(ISNA(VLOOKUP($B141,'API List'!$B$4:$S$298,6,0))=TRUE,"",VLOOKUP($B141,'API List'!$B$4:$S$298,6,0)))</f>
        <v>-</v>
      </c>
      <c r="E141" s="15" t="str">
        <f>IF(B141="","-",IF(ISNA(VLOOKUP($B141,'API List'!$B$4:$S$299,3,0))=TRUE,"",VLOOKUP($B141,'API List'!$B$4:$S$299,3,0)))</f>
        <v>-</v>
      </c>
      <c r="F141" s="15" t="str">
        <f>IF(B141="","-",IF(ISNA(VLOOKUP($B141,'API List'!$B$4:$S$299,9,0))=TRUE,"",VLOOKUP($B141,'API List'!$B$4:$S$299,9,0)))</f>
        <v>-</v>
      </c>
      <c r="G141" s="15" t="str">
        <f>IF(B141="","-",IF(ISNA(VLOOKUP($B141,'API List'!$B$4:$S$299,14,0))=TRUE,"",VLOOKUP($B141,'API List'!$B$4:$S$299,14,0)))</f>
        <v>-</v>
      </c>
      <c r="H141" s="15" t="str">
        <f>IF(B141="","-",IF(ISNA(VLOOKUP($B141,'API List'!$B$4:$S$299,15,0))=TRUE,"",VLOOKUP($B141,'API List'!$B$4:$S$299,15,0)))</f>
        <v>-</v>
      </c>
      <c r="I141" s="21" t="s">
        <v>108</v>
      </c>
      <c r="J141" s="6" t="s">
        <v>1134</v>
      </c>
      <c r="K141" s="6" t="s">
        <v>1184</v>
      </c>
      <c r="L141" s="6" t="s">
        <v>1265</v>
      </c>
      <c r="M141" s="6" t="s">
        <v>17</v>
      </c>
      <c r="N141" s="6"/>
      <c r="O141" s="6"/>
      <c r="P141" s="6"/>
      <c r="Q141" s="6"/>
      <c r="R141" s="97" t="str">
        <f t="shared" si="3"/>
        <v>View</v>
      </c>
      <c r="S141" s="10"/>
    </row>
    <row r="142" spans="1:19" ht="39.6" x14ac:dyDescent="0.25">
      <c r="A142" s="66"/>
      <c r="B142" s="6" t="s">
        <v>1260</v>
      </c>
      <c r="C142" s="15" t="str">
        <f>IF(B142="","-",IF(ISNA(VLOOKUP($B142,'API List'!$B$4:$S$299,2,0))=TRUE,"",VLOOKUP($B142,'API List'!$B$4:$S$299,2,0)))</f>
        <v>#85</v>
      </c>
      <c r="D142" s="15" t="str">
        <f>IF(B142="","-",IF(ISNA(VLOOKUP($B142,'API List'!$B$4:$S$298,6,0))=TRUE,"",VLOOKUP($B142,'API List'!$B$4:$S$298,6,0)))</f>
        <v>Done</v>
      </c>
      <c r="E142" s="15" t="str">
        <f>IF(B142="","-",IF(ISNA(VLOOKUP($B142,'API List'!$B$4:$S$299,3,0))=TRUE,"",VLOOKUP($B142,'API List'!$B$4:$S$299,3,0)))</f>
        <v>Đăng nhập và bảo mật &gt; Xác thực hồ sơ y tế bằng mật mã</v>
      </c>
      <c r="F142" s="15" t="str">
        <f>IF(B142="","-",IF(ISNA(VLOOKUP($B142,'API List'!$B$4:$S$299,9,0))=TRUE,"",VLOOKUP($B142,'API List'!$B$4:$S$299,9,0)))</f>
        <v xml:space="preserve">POST </v>
      </c>
      <c r="G142" s="15" t="str">
        <f>IF(B142="","-",IF(ISNA(VLOOKUP($B142,'API List'!$B$4:$S$299,14,0))=TRUE,"",VLOOKUP($B142,'API List'!$B$4:$S$299,14,0)))</f>
        <v xml:space="preserve">{_x000D_
    "code": "1111", _x000D_
    "userId": "6895a3abd65841414b714eba"_x000D_
} </v>
      </c>
      <c r="H142" s="15" t="str">
        <f>IF(B142="","-",IF(ISNA(VLOOKUP($B142,'API List'!$B$4:$S$299,15,0))=TRUE,"",VLOOKUP($B142,'API List'!$B$4:$S$299,15,0)))</f>
        <v xml:space="preserve">{_x000D_
    "createdDate": 1755517167868, _x000D_
    "status": true, _x000D_
    "updatedDate": 1755517167868, _x000D_
    "userId": "6895a3abd65841414b714eba"_x000D_
} </v>
      </c>
      <c r="I142" s="21" t="s">
        <v>108</v>
      </c>
      <c r="J142" s="6" t="s">
        <v>1134</v>
      </c>
      <c r="K142" s="6" t="s">
        <v>317</v>
      </c>
      <c r="L142" s="6" t="s">
        <v>1266</v>
      </c>
      <c r="M142" s="6" t="s">
        <v>12</v>
      </c>
      <c r="N142" s="6"/>
      <c r="O142" s="6"/>
      <c r="P142" s="179" t="s">
        <v>1245</v>
      </c>
      <c r="Q142" s="6"/>
      <c r="R142" s="97" t="str">
        <f t="shared" si="3"/>
        <v>View</v>
      </c>
      <c r="S142" s="10"/>
    </row>
    <row r="143" spans="1:19" ht="39.6" x14ac:dyDescent="0.25">
      <c r="A143" s="66"/>
      <c r="B143" s="6" t="s">
        <v>1261</v>
      </c>
      <c r="C143" s="15" t="str">
        <f>IF(B143="","-",IF(ISNA(VLOOKUP($B143,'API List'!$B$4:$S$299,2,0))=TRUE,"",VLOOKUP($B143,'API List'!$B$4:$S$299,2,0)))</f>
        <v>#84</v>
      </c>
      <c r="D143" s="15" t="str">
        <f>IF(B143="","-",IF(ISNA(VLOOKUP($B143,'API List'!$B$4:$S$298,6,0))=TRUE,"",VLOOKUP($B143,'API List'!$B$4:$S$298,6,0)))</f>
        <v>Done</v>
      </c>
      <c r="E143" s="15" t="str">
        <f>IF(B143="","-",IF(ISNA(VLOOKUP($B143,'API List'!$B$4:$S$299,3,0))=TRUE,"",VLOOKUP($B143,'API List'!$B$4:$S$299,3,0)))</f>
        <v>Đăng nhập và bảo mật &gt; Xác thực hồ sơ y tế bằng mật mã</v>
      </c>
      <c r="F143" s="15" t="str">
        <f>IF(B143="","-",IF(ISNA(VLOOKUP($B143,'API List'!$B$4:$S$299,9,0))=TRUE,"",VLOOKUP($B143,'API List'!$B$4:$S$299,9,0)))</f>
        <v xml:space="preserve">GET </v>
      </c>
      <c r="G143" s="15" t="str">
        <f>IF(B143="","-",IF(ISNA(VLOOKUP($B143,'API List'!$B$4:$S$299,14,0))=TRUE,"",VLOOKUP($B143,'API List'!$B$4:$S$299,14,0)))</f>
        <v xml:space="preserve"> </v>
      </c>
      <c r="H143" s="15" t="str">
        <f>IF(B143="","-",IF(ISNA(VLOOKUP($B143,'API List'!$B$4:$S$299,15,0))=TRUE,"",VLOOKUP($B143,'API List'!$B$4:$S$299,15,0)))</f>
        <v xml:space="preserve">{_x000D_
    "createdDate": 1755517167868, _x000D_
    "status": true, _x000D_
    "updatedDate": 1755517167868, _x000D_
    "userId": "6895a3abd65841414b714eba"_x000D_
} </v>
      </c>
      <c r="I143" s="21" t="s">
        <v>108</v>
      </c>
      <c r="J143" s="6" t="s">
        <v>1134</v>
      </c>
      <c r="K143" s="6" t="s">
        <v>317</v>
      </c>
      <c r="L143" s="6" t="s">
        <v>1266</v>
      </c>
      <c r="M143" s="6" t="s">
        <v>12</v>
      </c>
      <c r="N143" s="6"/>
      <c r="O143" s="6"/>
      <c r="P143" s="179" t="s">
        <v>1245</v>
      </c>
      <c r="Q143" s="6"/>
      <c r="R143" s="97" t="str">
        <f t="shared" si="3"/>
        <v>View</v>
      </c>
      <c r="S143" s="10"/>
    </row>
    <row r="144" spans="1:19" ht="39.6" x14ac:dyDescent="0.25">
      <c r="A144" s="66"/>
      <c r="B144" s="6" t="s">
        <v>1262</v>
      </c>
      <c r="C144" s="15" t="str">
        <f>IF(B144="","-",IF(ISNA(VLOOKUP($B144,'API List'!$B$4:$S$299,2,0))=TRUE,"",VLOOKUP($B144,'API List'!$B$4:$S$299,2,0)))</f>
        <v>#86</v>
      </c>
      <c r="D144" s="15" t="str">
        <f>IF(B144="","-",IF(ISNA(VLOOKUP($B144,'API List'!$B$4:$S$298,6,0))=TRUE,"",VLOOKUP($B144,'API List'!$B$4:$S$298,6,0)))</f>
        <v>Done</v>
      </c>
      <c r="E144" s="15" t="str">
        <f>IF(B144="","-",IF(ISNA(VLOOKUP($B144,'API List'!$B$4:$S$299,3,0))=TRUE,"",VLOOKUP($B144,'API List'!$B$4:$S$299,3,0)))</f>
        <v>Đăng nhập và bảo mật &gt; Xác thực hồ sơ y tế bằng mật mã</v>
      </c>
      <c r="F144" s="15" t="str">
        <f>IF(B144="","-",IF(ISNA(VLOOKUP($B144,'API List'!$B$4:$S$299,9,0))=TRUE,"",VLOOKUP($B144,'API List'!$B$4:$S$299,9,0)))</f>
        <v xml:space="preserve">POST </v>
      </c>
      <c r="G144" s="15" t="str">
        <f>IF(B144="","-",IF(ISNA(VLOOKUP($B144,'API List'!$B$4:$S$299,14,0))=TRUE,"",VLOOKUP($B144,'API List'!$B$4:$S$299,14,0)))</f>
        <v xml:space="preserve">{_x000D_
    "code": "1111", _x000D_
    "userId": "6895a3abd65841414b714eba"_x000D_
} </v>
      </c>
      <c r="H144" s="15" t="str">
        <f>IF(B144="","-",IF(ISNA(VLOOKUP($B144,'API List'!$B$4:$S$299,15,0))=TRUE,"",VLOOKUP($B144,'API List'!$B$4:$S$299,15,0)))</f>
        <v xml:space="preserve">true </v>
      </c>
      <c r="I144" s="21" t="s">
        <v>108</v>
      </c>
      <c r="J144" s="6" t="s">
        <v>1134</v>
      </c>
      <c r="K144" s="6" t="s">
        <v>317</v>
      </c>
      <c r="L144" s="6" t="s">
        <v>1266</v>
      </c>
      <c r="M144" s="6" t="s">
        <v>12</v>
      </c>
      <c r="N144" s="6"/>
      <c r="O144" s="6"/>
      <c r="P144" s="179" t="s">
        <v>1245</v>
      </c>
      <c r="Q144" s="6"/>
      <c r="R144" s="97" t="str">
        <f t="shared" si="3"/>
        <v>View</v>
      </c>
      <c r="S144" s="10"/>
    </row>
    <row r="145" spans="1:19" ht="92.4" x14ac:dyDescent="0.25">
      <c r="A145" s="66"/>
      <c r="B145" s="6" t="s">
        <v>1262</v>
      </c>
      <c r="C145" s="15" t="str">
        <f>IF(B145="","-",IF(ISNA(VLOOKUP($B145,'API List'!$B$4:$S$299,2,0))=TRUE,"",VLOOKUP($B145,'API List'!$B$4:$S$299,2,0)))</f>
        <v>#86</v>
      </c>
      <c r="D145" s="15" t="str">
        <f>IF(B145="","-",IF(ISNA(VLOOKUP($B145,'API List'!$B$4:$S$298,6,0))=TRUE,"",VLOOKUP($B145,'API List'!$B$4:$S$298,6,0)))</f>
        <v>Done</v>
      </c>
      <c r="E145" s="15" t="str">
        <f>IF(B145="","-",IF(ISNA(VLOOKUP($B145,'API List'!$B$4:$S$299,3,0))=TRUE,"",VLOOKUP($B145,'API List'!$B$4:$S$299,3,0)))</f>
        <v>Đăng nhập và bảo mật &gt; Xác thực hồ sơ y tế bằng mật mã</v>
      </c>
      <c r="F145" s="15" t="str">
        <f>IF(B145="","-",IF(ISNA(VLOOKUP($B145,'API List'!$B$4:$S$299,9,0))=TRUE,"",VLOOKUP($B145,'API List'!$B$4:$S$299,9,0)))</f>
        <v xml:space="preserve">POST </v>
      </c>
      <c r="G145" s="15" t="str">
        <f>IF(B145="","-",IF(ISNA(VLOOKUP($B145,'API List'!$B$4:$S$299,14,0))=TRUE,"",VLOOKUP($B145,'API List'!$B$4:$S$299,14,0)))</f>
        <v xml:space="preserve">{_x000D_
    "code": "1111", _x000D_
    "userId": "6895a3abd65841414b714eba"_x000D_
} </v>
      </c>
      <c r="H145" s="15" t="str">
        <f>IF(B145="","-",IF(ISNA(VLOOKUP($B145,'API List'!$B$4:$S$299,15,0))=TRUE,"",VLOOKUP($B145,'API List'!$B$4:$S$299,15,0)))</f>
        <v xml:space="preserve">true </v>
      </c>
      <c r="I145" s="21" t="s">
        <v>108</v>
      </c>
      <c r="J145" s="6" t="s">
        <v>1134</v>
      </c>
      <c r="K145" s="6" t="s">
        <v>1267</v>
      </c>
      <c r="L145" s="6" t="s">
        <v>1268</v>
      </c>
      <c r="M145" s="6" t="s">
        <v>17</v>
      </c>
      <c r="N145" s="6"/>
      <c r="O145" s="6"/>
      <c r="P145" s="6"/>
      <c r="Q145" s="6"/>
      <c r="R145" s="97" t="str">
        <f t="shared" si="3"/>
        <v>View</v>
      </c>
      <c r="S145" s="10"/>
    </row>
    <row r="146" spans="1:19" ht="39.6" x14ac:dyDescent="0.25">
      <c r="A146" s="66"/>
      <c r="B146" s="6" t="s">
        <v>1262</v>
      </c>
      <c r="C146" s="15" t="str">
        <f>IF(B146="","-",IF(ISNA(VLOOKUP($B146,'API List'!$B$4:$S$299,2,0))=TRUE,"",VLOOKUP($B146,'API List'!$B$4:$S$299,2,0)))</f>
        <v>#86</v>
      </c>
      <c r="D146" s="15" t="str">
        <f>IF(B146="","-",IF(ISNA(VLOOKUP($B146,'API List'!$B$4:$S$298,6,0))=TRUE,"",VLOOKUP($B146,'API List'!$B$4:$S$298,6,0)))</f>
        <v>Done</v>
      </c>
      <c r="E146" s="15" t="str">
        <f>IF(B146="","-",IF(ISNA(VLOOKUP($B146,'API List'!$B$4:$S$299,3,0))=TRUE,"",VLOOKUP($B146,'API List'!$B$4:$S$299,3,0)))</f>
        <v>Đăng nhập và bảo mật &gt; Xác thực hồ sơ y tế bằng mật mã</v>
      </c>
      <c r="F146" s="15" t="str">
        <f>IF(B146="","-",IF(ISNA(VLOOKUP($B146,'API List'!$B$4:$S$299,9,0))=TRUE,"",VLOOKUP($B146,'API List'!$B$4:$S$299,9,0)))</f>
        <v xml:space="preserve">POST </v>
      </c>
      <c r="G146" s="15" t="str">
        <f>IF(B146="","-",IF(ISNA(VLOOKUP($B146,'API List'!$B$4:$S$299,14,0))=TRUE,"",VLOOKUP($B146,'API List'!$B$4:$S$299,14,0)))</f>
        <v xml:space="preserve">{_x000D_
    "code": "1111", _x000D_
    "userId": "6895a3abd65841414b714eba"_x000D_
} </v>
      </c>
      <c r="H146" s="15" t="str">
        <f>IF(B146="","-",IF(ISNA(VLOOKUP($B146,'API List'!$B$4:$S$299,15,0))=TRUE,"",VLOOKUP($B146,'API List'!$B$4:$S$299,15,0)))</f>
        <v xml:space="preserve">true </v>
      </c>
      <c r="I146" s="21" t="s">
        <v>108</v>
      </c>
      <c r="J146" s="6" t="s">
        <v>1134</v>
      </c>
      <c r="K146" s="6" t="s">
        <v>1269</v>
      </c>
      <c r="L146" s="6" t="s">
        <v>1199</v>
      </c>
      <c r="M146" s="6" t="s">
        <v>12</v>
      </c>
      <c r="N146" s="6"/>
      <c r="O146" s="6"/>
      <c r="P146" s="179" t="s">
        <v>1270</v>
      </c>
      <c r="Q146" s="6" t="s">
        <v>1271</v>
      </c>
      <c r="R146" s="97" t="str">
        <f t="shared" si="3"/>
        <v>View</v>
      </c>
      <c r="S146" s="10"/>
    </row>
    <row r="147" spans="1:19" ht="39.6" x14ac:dyDescent="0.25">
      <c r="A147" s="66"/>
      <c r="B147" s="6" t="s">
        <v>1260</v>
      </c>
      <c r="C147" s="15" t="str">
        <f>IF(B147="","-",IF(ISNA(VLOOKUP($B147,'API List'!$B$4:$S$299,2,0))=TRUE,"",VLOOKUP($B147,'API List'!$B$4:$S$299,2,0)))</f>
        <v>#85</v>
      </c>
      <c r="D147" s="15" t="str">
        <f>IF(B147="","-",IF(ISNA(VLOOKUP($B147,'API List'!$B$4:$S$298,6,0))=TRUE,"",VLOOKUP($B147,'API List'!$B$4:$S$298,6,0)))</f>
        <v>Done</v>
      </c>
      <c r="E147" s="15" t="str">
        <f>IF(B147="","-",IF(ISNA(VLOOKUP($B147,'API List'!$B$4:$S$299,3,0))=TRUE,"",VLOOKUP($B147,'API List'!$B$4:$S$299,3,0)))</f>
        <v>Đăng nhập và bảo mật &gt; Xác thực hồ sơ y tế bằng mật mã</v>
      </c>
      <c r="F147" s="15" t="str">
        <f>IF(B147="","-",IF(ISNA(VLOOKUP($B147,'API List'!$B$4:$S$299,9,0))=TRUE,"",VLOOKUP($B147,'API List'!$B$4:$S$299,9,0)))</f>
        <v xml:space="preserve">POST </v>
      </c>
      <c r="G147" s="15" t="str">
        <f>IF(B147="","-",IF(ISNA(VLOOKUP($B147,'API List'!$B$4:$S$299,14,0))=TRUE,"",VLOOKUP($B147,'API List'!$B$4:$S$299,14,0)))</f>
        <v xml:space="preserve">{_x000D_
    "code": "1111", _x000D_
    "userId": "6895a3abd65841414b714eba"_x000D_
} </v>
      </c>
      <c r="H147" s="15" t="str">
        <f>IF(B147="","-",IF(ISNA(VLOOKUP($B147,'API List'!$B$4:$S$299,15,0))=TRUE,"",VLOOKUP($B147,'API List'!$B$4:$S$299,15,0)))</f>
        <v xml:space="preserve">{_x000D_
    "createdDate": 1755517167868, _x000D_
    "status": true, _x000D_
    "updatedDate": 1755517167868, _x000D_
    "userId": "6895a3abd65841414b714eba"_x000D_
} </v>
      </c>
      <c r="I147" s="21" t="s">
        <v>108</v>
      </c>
      <c r="J147" s="6" t="s">
        <v>1134</v>
      </c>
      <c r="K147" s="6" t="s">
        <v>1137</v>
      </c>
      <c r="L147" s="132" t="s">
        <v>1272</v>
      </c>
      <c r="M147" s="6" t="s">
        <v>17</v>
      </c>
      <c r="N147" s="6"/>
      <c r="O147" s="6"/>
      <c r="P147" s="6"/>
      <c r="Q147" s="6"/>
      <c r="R147" s="97" t="str">
        <f t="shared" si="3"/>
        <v>View</v>
      </c>
      <c r="S147" s="10"/>
    </row>
    <row r="148" spans="1:19" ht="52.8" x14ac:dyDescent="0.25">
      <c r="A148" s="66"/>
      <c r="B148" s="6" t="s">
        <v>1273</v>
      </c>
      <c r="C148" s="15" t="str">
        <f>IF(B148="","-",IF(ISNA(VLOOKUP($B148,'API List'!$B$4:$S$299,2,0))=TRUE,"",VLOOKUP($B148,'API List'!$B$4:$S$299,2,0)))</f>
        <v>#87</v>
      </c>
      <c r="D148" s="15" t="str">
        <f>IF(B148="","-",IF(ISNA(VLOOKUP($B148,'API List'!$B$4:$S$298,6,0))=TRUE,"",VLOOKUP($B148,'API List'!$B$4:$S$298,6,0)))</f>
        <v>Done</v>
      </c>
      <c r="E148" s="15" t="str">
        <f>IF(B148="","-",IF(ISNA(VLOOKUP($B148,'API List'!$B$4:$S$299,3,0))=TRUE,"",VLOOKUP($B148,'API List'!$B$4:$S$299,3,0)))</f>
        <v>Hồ sơ &gt; {Thông tin} &gt; Xác thực để tiếp tục</v>
      </c>
      <c r="F148" s="15" t="str">
        <f>IF(B148="","-",IF(ISNA(VLOOKUP($B148,'API List'!$B$4:$S$299,9,0))=TRUE,"",VLOOKUP($B148,'API List'!$B$4:$S$299,9,0)))</f>
        <v xml:space="preserve">POST </v>
      </c>
      <c r="G148" s="15" t="str">
        <f>IF(B148="","-",IF(ISNA(VLOOKUP($B148,'API List'!$B$4:$S$299,14,0))=TRUE,"",VLOOKUP($B148,'API List'!$B$4:$S$299,14,0)))</f>
        <v xml:space="preserve">{_x000D_
    "code": "1111", _x000D_
    "userId": "689c34a3e1388140fef4cd0c"_x000D_
} </v>
      </c>
      <c r="H148" s="15" t="str">
        <f>IF(B148="","-",IF(ISNA(VLOOKUP($B148,'API List'!$B$4:$S$299,15,0))=TRUE,"",VLOOKUP($B148,'API List'!$B$4:$S$299,15,0)))</f>
        <v xml:space="preserve">true </v>
      </c>
      <c r="I148" s="21" t="s">
        <v>108</v>
      </c>
      <c r="J148" s="6" t="s">
        <v>1134</v>
      </c>
      <c r="K148" s="6" t="s">
        <v>1135</v>
      </c>
      <c r="L148" s="132" t="s">
        <v>1180</v>
      </c>
      <c r="M148" s="6" t="s">
        <v>17</v>
      </c>
      <c r="N148" s="6"/>
      <c r="O148" s="6"/>
      <c r="P148" s="6"/>
      <c r="Q148" s="6"/>
      <c r="R148" s="97" t="str">
        <f t="shared" si="3"/>
        <v>View</v>
      </c>
      <c r="S148" s="10"/>
    </row>
    <row r="149" spans="1:19" ht="198" x14ac:dyDescent="0.25">
      <c r="A149" s="66"/>
      <c r="B149" s="6" t="s">
        <v>1273</v>
      </c>
      <c r="C149" s="15" t="str">
        <f>IF(B149="","-",IF(ISNA(VLOOKUP($B149,'API List'!$B$4:$S$299,2,0))=TRUE,"",VLOOKUP($B149,'API List'!$B$4:$S$299,2,0)))</f>
        <v>#87</v>
      </c>
      <c r="D149" s="15" t="str">
        <f>IF(B149="","-",IF(ISNA(VLOOKUP($B149,'API List'!$B$4:$S$298,6,0))=TRUE,"",VLOOKUP($B149,'API List'!$B$4:$S$298,6,0)))</f>
        <v>Done</v>
      </c>
      <c r="E149" s="15" t="str">
        <f>IF(B149="","-",IF(ISNA(VLOOKUP($B149,'API List'!$B$4:$S$299,3,0))=TRUE,"",VLOOKUP($B149,'API List'!$B$4:$S$299,3,0)))</f>
        <v>Hồ sơ &gt; {Thông tin} &gt; Xác thực để tiếp tục</v>
      </c>
      <c r="F149" s="15" t="str">
        <f>IF(B149="","-",IF(ISNA(VLOOKUP($B149,'API List'!$B$4:$S$299,9,0))=TRUE,"",VLOOKUP($B149,'API List'!$B$4:$S$299,9,0)))</f>
        <v xml:space="preserve">POST </v>
      </c>
      <c r="G149" s="15" t="str">
        <f>IF(B149="","-",IF(ISNA(VLOOKUP($B149,'API List'!$B$4:$S$299,14,0))=TRUE,"",VLOOKUP($B149,'API List'!$B$4:$S$299,14,0)))</f>
        <v xml:space="preserve">{_x000D_
    "code": "1111", _x000D_
    "userId": "689c34a3e1388140fef4cd0c"_x000D_
} </v>
      </c>
      <c r="H149" s="15" t="str">
        <f>IF(B149="","-",IF(ISNA(VLOOKUP($B149,'API List'!$B$4:$S$299,15,0))=TRUE,"",VLOOKUP($B149,'API List'!$B$4:$S$299,15,0)))</f>
        <v xml:space="preserve">true </v>
      </c>
      <c r="I149" s="21" t="s">
        <v>108</v>
      </c>
      <c r="J149" s="6" t="s">
        <v>1134</v>
      </c>
      <c r="K149" s="6" t="s">
        <v>1184</v>
      </c>
      <c r="L149" s="6" t="s">
        <v>1274</v>
      </c>
      <c r="M149" s="6" t="s">
        <v>17</v>
      </c>
      <c r="N149" s="6"/>
      <c r="O149" s="6"/>
      <c r="P149" s="6"/>
      <c r="Q149" s="6"/>
      <c r="R149" s="97" t="str">
        <f t="shared" ref="R149:R158" si="4">HYPERLINK("#'"&amp;Q149&amp;"'!A1","View")</f>
        <v>View</v>
      </c>
      <c r="S149" s="10"/>
    </row>
    <row r="150" spans="1:19" ht="52.8" x14ac:dyDescent="0.25">
      <c r="A150" s="66"/>
      <c r="B150" s="6" t="s">
        <v>1273</v>
      </c>
      <c r="C150" s="15" t="str">
        <f>IF(B150="","-",IF(ISNA(VLOOKUP($B150,'API List'!$B$4:$S$299,2,0))=TRUE,"",VLOOKUP($B150,'API List'!$B$4:$S$299,2,0)))</f>
        <v>#87</v>
      </c>
      <c r="D150" s="15" t="str">
        <f>IF(B150="","-",IF(ISNA(VLOOKUP($B150,'API List'!$B$4:$S$298,6,0))=TRUE,"",VLOOKUP($B150,'API List'!$B$4:$S$298,6,0)))</f>
        <v>Done</v>
      </c>
      <c r="E150" s="15" t="str">
        <f>IF(B150="","-",IF(ISNA(VLOOKUP($B150,'API List'!$B$4:$S$299,3,0))=TRUE,"",VLOOKUP($B150,'API List'!$B$4:$S$299,3,0)))</f>
        <v>Hồ sơ &gt; {Thông tin} &gt; Xác thực để tiếp tục</v>
      </c>
      <c r="F150" s="15" t="str">
        <f>IF(B150="","-",IF(ISNA(VLOOKUP($B150,'API List'!$B$4:$S$299,9,0))=TRUE,"",VLOOKUP($B150,'API List'!$B$4:$S$299,9,0)))</f>
        <v xml:space="preserve">POST </v>
      </c>
      <c r="G150" s="15" t="str">
        <f>IF(B150="","-",IF(ISNA(VLOOKUP($B150,'API List'!$B$4:$S$299,14,0))=TRUE,"",VLOOKUP($B150,'API List'!$B$4:$S$299,14,0)))</f>
        <v xml:space="preserve">{_x000D_
    "code": "1111", _x000D_
    "userId": "689c34a3e1388140fef4cd0c"_x000D_
} </v>
      </c>
      <c r="H150" s="15" t="str">
        <f>IF(B150="","-",IF(ISNA(VLOOKUP($B150,'API List'!$B$4:$S$299,15,0))=TRUE,"",VLOOKUP($B150,'API List'!$B$4:$S$299,15,0)))</f>
        <v xml:space="preserve">true </v>
      </c>
      <c r="I150" s="21" t="s">
        <v>108</v>
      </c>
      <c r="J150" s="6" t="s">
        <v>1134</v>
      </c>
      <c r="K150" s="6" t="s">
        <v>317</v>
      </c>
      <c r="L150" s="6" t="s">
        <v>1275</v>
      </c>
      <c r="M150" s="6" t="s">
        <v>12</v>
      </c>
      <c r="N150" s="6"/>
      <c r="O150" s="6"/>
      <c r="P150" s="179" t="s">
        <v>1245</v>
      </c>
      <c r="Q150" s="6"/>
      <c r="R150" s="97" t="str">
        <f t="shared" si="4"/>
        <v>View</v>
      </c>
      <c r="S150" s="10"/>
    </row>
    <row r="151" spans="1:19" ht="92.4" x14ac:dyDescent="0.25">
      <c r="A151" s="66"/>
      <c r="B151" s="6" t="s">
        <v>1273</v>
      </c>
      <c r="C151" s="15" t="str">
        <f>IF(B151="","-",IF(ISNA(VLOOKUP($B151,'API List'!$B$4:$S$299,2,0))=TRUE,"",VLOOKUP($B151,'API List'!$B$4:$S$299,2,0)))</f>
        <v>#87</v>
      </c>
      <c r="D151" s="15" t="str">
        <f>IF(B151="","-",IF(ISNA(VLOOKUP($B151,'API List'!$B$4:$S$298,6,0))=TRUE,"",VLOOKUP($B151,'API List'!$B$4:$S$298,6,0)))</f>
        <v>Done</v>
      </c>
      <c r="E151" s="15" t="str">
        <f>IF(B151="","-",IF(ISNA(VLOOKUP($B151,'API List'!$B$4:$S$299,3,0))=TRUE,"",VLOOKUP($B151,'API List'!$B$4:$S$299,3,0)))</f>
        <v>Hồ sơ &gt; {Thông tin} &gt; Xác thực để tiếp tục</v>
      </c>
      <c r="F151" s="15" t="str">
        <f>IF(B151="","-",IF(ISNA(VLOOKUP($B151,'API List'!$B$4:$S$299,9,0))=TRUE,"",VLOOKUP($B151,'API List'!$B$4:$S$299,9,0)))</f>
        <v xml:space="preserve">POST </v>
      </c>
      <c r="G151" s="15" t="str">
        <f>IF(B151="","-",IF(ISNA(VLOOKUP($B151,'API List'!$B$4:$S$299,14,0))=TRUE,"",VLOOKUP($B151,'API List'!$B$4:$S$299,14,0)))</f>
        <v xml:space="preserve">{_x000D_
    "code": "1111", _x000D_
    "userId": "689c34a3e1388140fef4cd0c"_x000D_
} </v>
      </c>
      <c r="H151" s="15" t="str">
        <f>IF(B151="","-",IF(ISNA(VLOOKUP($B151,'API List'!$B$4:$S$299,15,0))=TRUE,"",VLOOKUP($B151,'API List'!$B$4:$S$299,15,0)))</f>
        <v xml:space="preserve">true </v>
      </c>
      <c r="I151" s="21" t="s">
        <v>108</v>
      </c>
      <c r="J151" s="6" t="s">
        <v>1134</v>
      </c>
      <c r="K151" s="6" t="s">
        <v>1267</v>
      </c>
      <c r="L151" s="6" t="s">
        <v>1276</v>
      </c>
      <c r="M151" s="6" t="s">
        <v>17</v>
      </c>
      <c r="N151" s="6"/>
      <c r="O151" s="6"/>
      <c r="P151" s="6"/>
      <c r="Q151" s="6"/>
      <c r="R151" s="97" t="str">
        <f t="shared" si="4"/>
        <v>View</v>
      </c>
      <c r="S151" s="10"/>
    </row>
    <row r="152" spans="1:19" ht="39.6" x14ac:dyDescent="0.25">
      <c r="A152" s="66"/>
      <c r="B152" s="6" t="s">
        <v>1273</v>
      </c>
      <c r="C152" s="15" t="str">
        <f>IF(B152="","-",IF(ISNA(VLOOKUP($B152,'API List'!$B$4:$S$299,2,0))=TRUE,"",VLOOKUP($B152,'API List'!$B$4:$S$299,2,0)))</f>
        <v>#87</v>
      </c>
      <c r="D152" s="15" t="str">
        <f>IF(B152="","-",IF(ISNA(VLOOKUP($B152,'API List'!$B$4:$S$298,6,0))=TRUE,"",VLOOKUP($B152,'API List'!$B$4:$S$298,6,0)))</f>
        <v>Done</v>
      </c>
      <c r="E152" s="15" t="str">
        <f>IF(B152="","-",IF(ISNA(VLOOKUP($B152,'API List'!$B$4:$S$299,3,0))=TRUE,"",VLOOKUP($B152,'API List'!$B$4:$S$299,3,0)))</f>
        <v>Hồ sơ &gt; {Thông tin} &gt; Xác thực để tiếp tục</v>
      </c>
      <c r="F152" s="15" t="str">
        <f>IF(B152="","-",IF(ISNA(VLOOKUP($B152,'API List'!$B$4:$S$299,9,0))=TRUE,"",VLOOKUP($B152,'API List'!$B$4:$S$299,9,0)))</f>
        <v xml:space="preserve">POST </v>
      </c>
      <c r="G152" s="15" t="str">
        <f>IF(B152="","-",IF(ISNA(VLOOKUP($B152,'API List'!$B$4:$S$299,14,0))=TRUE,"",VLOOKUP($B152,'API List'!$B$4:$S$299,14,0)))</f>
        <v xml:space="preserve">{_x000D_
    "code": "1111", _x000D_
    "userId": "689c34a3e1388140fef4cd0c"_x000D_
} </v>
      </c>
      <c r="H152" s="15" t="str">
        <f>IF(B152="","-",IF(ISNA(VLOOKUP($B152,'API List'!$B$4:$S$299,15,0))=TRUE,"",VLOOKUP($B152,'API List'!$B$4:$S$299,15,0)))</f>
        <v xml:space="preserve">true </v>
      </c>
      <c r="I152" s="21" t="s">
        <v>108</v>
      </c>
      <c r="J152" s="6" t="s">
        <v>1134</v>
      </c>
      <c r="K152" s="6" t="s">
        <v>1269</v>
      </c>
      <c r="L152" s="6" t="s">
        <v>1199</v>
      </c>
      <c r="M152" s="6" t="s">
        <v>12</v>
      </c>
      <c r="N152" s="6"/>
      <c r="O152" s="6"/>
      <c r="P152" s="179" t="s">
        <v>1270</v>
      </c>
      <c r="Q152" s="6"/>
      <c r="R152" s="97" t="str">
        <f t="shared" si="4"/>
        <v>View</v>
      </c>
      <c r="S152" s="10"/>
    </row>
    <row r="153" spans="1:19" ht="66" x14ac:dyDescent="0.25">
      <c r="A153" s="66"/>
      <c r="B153" s="6" t="s">
        <v>1273</v>
      </c>
      <c r="C153" s="15" t="str">
        <f>IF(B153="","-",IF(ISNA(VLOOKUP($B153,'API List'!$B$4:$S$299,2,0))=TRUE,"",VLOOKUP($B153,'API List'!$B$4:$S$299,2,0)))</f>
        <v>#87</v>
      </c>
      <c r="D153" s="15" t="str">
        <f>IF(B153="","-",IF(ISNA(VLOOKUP($B153,'API List'!$B$4:$S$298,6,0))=TRUE,"",VLOOKUP($B153,'API List'!$B$4:$S$298,6,0)))</f>
        <v>Done</v>
      </c>
      <c r="E153" s="15" t="str">
        <f>IF(B153="","-",IF(ISNA(VLOOKUP($B153,'API List'!$B$4:$S$299,3,0))=TRUE,"",VLOOKUP($B153,'API List'!$B$4:$S$299,3,0)))</f>
        <v>Hồ sơ &gt; {Thông tin} &gt; Xác thực để tiếp tục</v>
      </c>
      <c r="F153" s="15" t="str">
        <f>IF(B153="","-",IF(ISNA(VLOOKUP($B153,'API List'!$B$4:$S$299,9,0))=TRUE,"",VLOOKUP($B153,'API List'!$B$4:$S$299,9,0)))</f>
        <v xml:space="preserve">POST </v>
      </c>
      <c r="G153" s="15" t="str">
        <f>IF(B153="","-",IF(ISNA(VLOOKUP($B153,'API List'!$B$4:$S$299,14,0))=TRUE,"",VLOOKUP($B153,'API List'!$B$4:$S$299,14,0)))</f>
        <v xml:space="preserve">{_x000D_
    "code": "1111", _x000D_
    "userId": "689c34a3e1388140fef4cd0c"_x000D_
} </v>
      </c>
      <c r="H153" s="15" t="str">
        <f>IF(B153="","-",IF(ISNA(VLOOKUP($B153,'API List'!$B$4:$S$299,15,0))=TRUE,"",VLOOKUP($B153,'API List'!$B$4:$S$299,15,0)))</f>
        <v xml:space="preserve">true </v>
      </c>
      <c r="I153" s="21" t="s">
        <v>108</v>
      </c>
      <c r="J153" s="6" t="s">
        <v>1134</v>
      </c>
      <c r="K153" s="6" t="s">
        <v>1137</v>
      </c>
      <c r="L153" s="6" t="s">
        <v>1277</v>
      </c>
      <c r="M153" s="6" t="s">
        <v>12</v>
      </c>
      <c r="N153" s="6"/>
      <c r="O153" s="6"/>
      <c r="P153" s="179" t="s">
        <v>1191</v>
      </c>
      <c r="Q153" s="6" t="s">
        <v>1278</v>
      </c>
      <c r="R153" s="97" t="str">
        <f t="shared" si="4"/>
        <v>View</v>
      </c>
      <c r="S153" s="10"/>
    </row>
    <row r="154" spans="1:19" x14ac:dyDescent="0.25">
      <c r="A154" s="66"/>
      <c r="B154" s="6"/>
      <c r="C154" s="15" t="str">
        <f>IF(B154="","-",IF(ISNA(VLOOKUP($B154,'API List'!$B$4:$S$299,2,0))=TRUE,"",VLOOKUP($B154,'API List'!$B$4:$S$299,2,0)))</f>
        <v>-</v>
      </c>
      <c r="D154" s="15" t="str">
        <f>IF(B154="","-",IF(ISNA(VLOOKUP($B154,'API List'!$B$4:$S$298,6,0))=TRUE,"",VLOOKUP($B154,'API List'!$B$4:$S$298,6,0)))</f>
        <v>-</v>
      </c>
      <c r="E154" s="15" t="str">
        <f>IF(B154="","-",IF(ISNA(VLOOKUP($B154,'API List'!$B$4:$S$299,3,0))=TRUE,"",VLOOKUP($B154,'API List'!$B$4:$S$299,3,0)))</f>
        <v>-</v>
      </c>
      <c r="F154" s="15" t="str">
        <f>IF(B154="","-",IF(ISNA(VLOOKUP($B154,'API List'!$B$4:$S$299,9,0))=TRUE,"",VLOOKUP($B154,'API List'!$B$4:$S$299,9,0)))</f>
        <v>-</v>
      </c>
      <c r="G154" s="15" t="str">
        <f>IF(B154="","-",IF(ISNA(VLOOKUP($B154,'API List'!$B$4:$S$299,14,0))=TRUE,"",VLOOKUP($B154,'API List'!$B$4:$S$299,14,0)))</f>
        <v>-</v>
      </c>
      <c r="H154" s="15" t="str">
        <f>IF(B154="","-",IF(ISNA(VLOOKUP($B154,'API List'!$B$4:$S$299,15,0))=TRUE,"",VLOOKUP($B154,'API List'!$B$4:$S$299,15,0)))</f>
        <v>-</v>
      </c>
      <c r="I154" s="21" t="s">
        <v>108</v>
      </c>
      <c r="J154" s="6"/>
      <c r="K154" s="6"/>
      <c r="L154" s="6"/>
      <c r="M154" s="6"/>
      <c r="N154" s="6"/>
      <c r="O154" s="6"/>
      <c r="P154" s="6"/>
      <c r="Q154" s="6"/>
      <c r="R154" s="97" t="str">
        <f t="shared" si="4"/>
        <v>View</v>
      </c>
      <c r="S154" s="10"/>
    </row>
    <row r="155" spans="1:19" x14ac:dyDescent="0.25">
      <c r="A155" s="66"/>
      <c r="B155" s="6"/>
      <c r="C155" s="15" t="str">
        <f>IF(B155="","-",IF(ISNA(VLOOKUP($B155,'API List'!$B$4:$S$299,2,0))=TRUE,"",VLOOKUP($B155,'API List'!$B$4:$S$299,2,0)))</f>
        <v>-</v>
      </c>
      <c r="D155" s="15" t="str">
        <f>IF(B155="","-",IF(ISNA(VLOOKUP($B155,'API List'!$B$4:$S$298,6,0))=TRUE,"",VLOOKUP($B155,'API List'!$B$4:$S$298,6,0)))</f>
        <v>-</v>
      </c>
      <c r="E155" s="15" t="str">
        <f>IF(B155="","-",IF(ISNA(VLOOKUP($B155,'API List'!$B$4:$S$299,3,0))=TRUE,"",VLOOKUP($B155,'API List'!$B$4:$S$299,3,0)))</f>
        <v>-</v>
      </c>
      <c r="F155" s="15" t="str">
        <f>IF(B155="","-",IF(ISNA(VLOOKUP($B155,'API List'!$B$4:$S$299,9,0))=TRUE,"",VLOOKUP($B155,'API List'!$B$4:$S$299,9,0)))</f>
        <v>-</v>
      </c>
      <c r="G155" s="15" t="str">
        <f>IF(B155="","-",IF(ISNA(VLOOKUP($B155,'API List'!$B$4:$S$299,14,0))=TRUE,"",VLOOKUP($B155,'API List'!$B$4:$S$299,14,0)))</f>
        <v>-</v>
      </c>
      <c r="H155" s="15" t="str">
        <f>IF(B155="","-",IF(ISNA(VLOOKUP($B155,'API List'!$B$4:$S$299,15,0))=TRUE,"",VLOOKUP($B155,'API List'!$B$4:$S$299,15,0)))</f>
        <v>-</v>
      </c>
      <c r="I155" s="21" t="s">
        <v>108</v>
      </c>
      <c r="J155" s="6"/>
      <c r="K155" s="6"/>
      <c r="L155" s="6"/>
      <c r="M155" s="6"/>
      <c r="N155" s="6"/>
      <c r="O155" s="6"/>
      <c r="P155" s="6"/>
      <c r="Q155" s="6"/>
      <c r="R155" s="97" t="str">
        <f t="shared" si="4"/>
        <v>View</v>
      </c>
      <c r="S155" s="10"/>
    </row>
    <row r="156" spans="1:19" x14ac:dyDescent="0.25">
      <c r="A156" s="66"/>
      <c r="B156" s="6"/>
      <c r="C156" s="15" t="str">
        <f>IF(B156="","-",IF(ISNA(VLOOKUP($B156,'API List'!$B$4:$S$299,2,0))=TRUE,"",VLOOKUP($B156,'API List'!$B$4:$S$299,2,0)))</f>
        <v>-</v>
      </c>
      <c r="D156" s="15" t="str">
        <f>IF(B156="","-",IF(ISNA(VLOOKUP($B156,'API List'!$B$4:$S$298,6,0))=TRUE,"",VLOOKUP($B156,'API List'!$B$4:$S$298,6,0)))</f>
        <v>-</v>
      </c>
      <c r="E156" s="15" t="str">
        <f>IF(B156="","-",IF(ISNA(VLOOKUP($B156,'API List'!$B$4:$S$299,3,0))=TRUE,"",VLOOKUP($B156,'API List'!$B$4:$S$299,3,0)))</f>
        <v>-</v>
      </c>
      <c r="F156" s="15" t="str">
        <f>IF(B156="","-",IF(ISNA(VLOOKUP($B156,'API List'!$B$4:$S$299,9,0))=TRUE,"",VLOOKUP($B156,'API List'!$B$4:$S$299,9,0)))</f>
        <v>-</v>
      </c>
      <c r="G156" s="15" t="str">
        <f>IF(B156="","-",IF(ISNA(VLOOKUP($B156,'API List'!$B$4:$S$299,14,0))=TRUE,"",VLOOKUP($B156,'API List'!$B$4:$S$299,14,0)))</f>
        <v>-</v>
      </c>
      <c r="H156" s="15" t="str">
        <f>IF(B156="","-",IF(ISNA(VLOOKUP($B156,'API List'!$B$4:$S$299,15,0))=TRUE,"",VLOOKUP($B156,'API List'!$B$4:$S$299,15,0)))</f>
        <v>-</v>
      </c>
      <c r="I156" s="21" t="s">
        <v>108</v>
      </c>
      <c r="J156" s="6"/>
      <c r="K156" s="6"/>
      <c r="L156" s="6"/>
      <c r="M156" s="6"/>
      <c r="N156" s="6"/>
      <c r="O156" s="6"/>
      <c r="P156" s="6"/>
      <c r="Q156" s="6"/>
      <c r="R156" s="97" t="str">
        <f t="shared" si="4"/>
        <v>View</v>
      </c>
      <c r="S156" s="10"/>
    </row>
    <row r="157" spans="1:19" x14ac:dyDescent="0.25">
      <c r="A157" s="66"/>
      <c r="B157" s="6"/>
      <c r="C157" s="15" t="str">
        <f>IF(B157="","-",IF(ISNA(VLOOKUP($B157,'API List'!$B$4:$S$299,2,0))=TRUE,"",VLOOKUP($B157,'API List'!$B$4:$S$299,2,0)))</f>
        <v>-</v>
      </c>
      <c r="D157" s="15" t="str">
        <f>IF(B157="","-",IF(ISNA(VLOOKUP($B157,'API List'!$B$4:$S$298,6,0))=TRUE,"",VLOOKUP($B157,'API List'!$B$4:$S$298,6,0)))</f>
        <v>-</v>
      </c>
      <c r="E157" s="15" t="str">
        <f>IF(B157="","-",IF(ISNA(VLOOKUP($B157,'API List'!$B$4:$S$299,3,0))=TRUE,"",VLOOKUP($B157,'API List'!$B$4:$S$299,3,0)))</f>
        <v>-</v>
      </c>
      <c r="F157" s="15" t="str">
        <f>IF(B157="","-",IF(ISNA(VLOOKUP($B157,'API List'!$B$4:$S$299,9,0))=TRUE,"",VLOOKUP($B157,'API List'!$B$4:$S$299,9,0)))</f>
        <v>-</v>
      </c>
      <c r="G157" s="15" t="str">
        <f>IF(B157="","-",IF(ISNA(VLOOKUP($B157,'API List'!$B$4:$S$299,14,0))=TRUE,"",VLOOKUP($B157,'API List'!$B$4:$S$299,14,0)))</f>
        <v>-</v>
      </c>
      <c r="H157" s="15" t="str">
        <f>IF(B157="","-",IF(ISNA(VLOOKUP($B157,'API List'!$B$4:$S$299,15,0))=TRUE,"",VLOOKUP($B157,'API List'!$B$4:$S$299,15,0)))</f>
        <v>-</v>
      </c>
      <c r="I157" s="21" t="s">
        <v>108</v>
      </c>
      <c r="J157" s="6"/>
      <c r="K157" s="6"/>
      <c r="L157" s="6"/>
      <c r="M157" s="6"/>
      <c r="N157" s="6"/>
      <c r="O157" s="6"/>
      <c r="P157" s="6"/>
      <c r="Q157" s="6"/>
      <c r="R157" s="97" t="str">
        <f t="shared" si="4"/>
        <v>View</v>
      </c>
      <c r="S157" s="10"/>
    </row>
    <row r="158" spans="1:19" x14ac:dyDescent="0.25">
      <c r="A158" s="66"/>
      <c r="B158" s="6"/>
      <c r="C158" s="15" t="str">
        <f>IF(B158="","-",IF(ISNA(VLOOKUP($B158,'API List'!$B$4:$S$299,2,0))=TRUE,"",VLOOKUP($B158,'API List'!$B$4:$S$299,2,0)))</f>
        <v>-</v>
      </c>
      <c r="D158" s="15" t="str">
        <f>IF(B158="","-",IF(ISNA(VLOOKUP($B158,'API List'!$B$4:$S$298,6,0))=TRUE,"",VLOOKUP($B158,'API List'!$B$4:$S$298,6,0)))</f>
        <v>-</v>
      </c>
      <c r="E158" s="15" t="str">
        <f>IF(B158="","-",IF(ISNA(VLOOKUP($B158,'API List'!$B$4:$S$299,3,0))=TRUE,"",VLOOKUP($B158,'API List'!$B$4:$S$299,3,0)))</f>
        <v>-</v>
      </c>
      <c r="F158" s="15" t="str">
        <f>IF(B158="","-",IF(ISNA(VLOOKUP($B158,'API List'!$B$4:$S$299,9,0))=TRUE,"",VLOOKUP($B158,'API List'!$B$4:$S$299,9,0)))</f>
        <v>-</v>
      </c>
      <c r="G158" s="15" t="str">
        <f>IF(B158="","-",IF(ISNA(VLOOKUP($B158,'API List'!$B$4:$S$299,14,0))=TRUE,"",VLOOKUP($B158,'API List'!$B$4:$S$299,14,0)))</f>
        <v>-</v>
      </c>
      <c r="H158" s="15" t="str">
        <f>IF(B158="","-",IF(ISNA(VLOOKUP($B158,'API List'!$B$4:$S$299,15,0))=TRUE,"",VLOOKUP($B158,'API List'!$B$4:$S$299,15,0)))</f>
        <v>-</v>
      </c>
      <c r="I158" s="21" t="s">
        <v>108</v>
      </c>
      <c r="J158" s="6"/>
      <c r="K158" s="6"/>
      <c r="L158" s="6"/>
      <c r="M158" s="6"/>
      <c r="N158" s="6"/>
      <c r="O158" s="6"/>
      <c r="P158" s="6"/>
      <c r="Q158" s="6"/>
      <c r="R158" s="97" t="str">
        <f t="shared" si="4"/>
        <v>View</v>
      </c>
      <c r="S158" s="10"/>
    </row>
    <row r="159" spans="1:19" x14ac:dyDescent="0.25">
      <c r="A159" s="66"/>
      <c r="B159" s="6"/>
      <c r="C159" s="15" t="str">
        <f>IF(B159="","-",IF(ISNA(VLOOKUP($B159,'API List'!$B$4:$S$299,2,0))=TRUE,"",VLOOKUP($B159,'API List'!$B$4:$S$299,2,0)))</f>
        <v>-</v>
      </c>
      <c r="D159" s="15" t="str">
        <f>IF(B159="","-",IF(ISNA(VLOOKUP($B159,'API List'!$B$4:$S$298,6,0))=TRUE,"",VLOOKUP($B159,'API List'!$B$4:$S$298,6,0)))</f>
        <v>-</v>
      </c>
      <c r="E159" s="15" t="str">
        <f>IF(B159="","-",IF(ISNA(VLOOKUP($B159,'API List'!$B$4:$S$299,3,0))=TRUE,"",VLOOKUP($B159,'API List'!$B$4:$S$299,3,0)))</f>
        <v>-</v>
      </c>
      <c r="F159" s="15" t="str">
        <f>IF(B159="","-",IF(ISNA(VLOOKUP($B159,'API List'!$B$4:$S$299,9,0))=TRUE,"",VLOOKUP($B159,'API List'!$B$4:$S$299,9,0)))</f>
        <v>-</v>
      </c>
      <c r="G159" s="15" t="str">
        <f>IF(B159="","-",IF(ISNA(VLOOKUP($B159,'API List'!$B$4:$S$299,14,0))=TRUE,"",VLOOKUP($B159,'API List'!$B$4:$S$299,14,0)))</f>
        <v>-</v>
      </c>
      <c r="H159" s="15" t="str">
        <f>IF(B159="","-",IF(ISNA(VLOOKUP($B159,'API List'!$B$4:$S$299,15,0))=TRUE,"",VLOOKUP($B159,'API List'!$B$4:$S$299,15,0)))</f>
        <v>-</v>
      </c>
      <c r="I159" s="21" t="s">
        <v>108</v>
      </c>
      <c r="J159" s="6"/>
      <c r="K159" s="6"/>
      <c r="L159" s="6"/>
      <c r="M159" s="6"/>
      <c r="N159" s="6"/>
      <c r="O159" s="6"/>
      <c r="P159" s="6"/>
      <c r="Q159" s="6"/>
      <c r="R159" s="97" t="str">
        <f t="shared" si="3"/>
        <v>View</v>
      </c>
      <c r="S159" s="10"/>
    </row>
    <row r="160" spans="1:19" x14ac:dyDescent="0.25">
      <c r="A160" s="66"/>
      <c r="B160" s="6"/>
      <c r="C160" s="15" t="str">
        <f>IF(B160="","-",IF(ISNA(VLOOKUP($B160,'API List'!$B$4:$S$299,2,0))=TRUE,"",VLOOKUP($B160,'API List'!$B$4:$S$299,2,0)))</f>
        <v>-</v>
      </c>
      <c r="D160" s="15" t="str">
        <f>IF(B160="","-",IF(ISNA(VLOOKUP($B160,'API List'!$B$4:$S$298,6,0))=TRUE,"",VLOOKUP($B160,'API List'!$B$4:$S$298,6,0)))</f>
        <v>-</v>
      </c>
      <c r="E160" s="15" t="str">
        <f>IF(B160="","-",IF(ISNA(VLOOKUP($B160,'API List'!$B$4:$S$299,3,0))=TRUE,"",VLOOKUP($B160,'API List'!$B$4:$S$299,3,0)))</f>
        <v>-</v>
      </c>
      <c r="F160" s="15" t="str">
        <f>IF(B160="","-",IF(ISNA(VLOOKUP($B160,'API List'!$B$4:$S$299,9,0))=TRUE,"",VLOOKUP($B160,'API List'!$B$4:$S$299,9,0)))</f>
        <v>-</v>
      </c>
      <c r="G160" s="15" t="str">
        <f>IF(B160="","-",IF(ISNA(VLOOKUP($B160,'API List'!$B$4:$S$299,14,0))=TRUE,"",VLOOKUP($B160,'API List'!$B$4:$S$299,14,0)))</f>
        <v>-</v>
      </c>
      <c r="H160" s="15" t="str">
        <f>IF(B160="","-",IF(ISNA(VLOOKUP($B160,'API List'!$B$4:$S$299,15,0))=TRUE,"",VLOOKUP($B160,'API List'!$B$4:$S$299,15,0)))</f>
        <v>-</v>
      </c>
      <c r="I160" s="21" t="s">
        <v>108</v>
      </c>
      <c r="J160" s="6"/>
      <c r="K160" s="6"/>
      <c r="L160" s="6"/>
      <c r="M160" s="6"/>
      <c r="N160" s="6"/>
      <c r="O160" s="6"/>
      <c r="P160" s="6"/>
      <c r="Q160" s="6"/>
      <c r="R160" s="97" t="str">
        <f t="shared" si="3"/>
        <v>View</v>
      </c>
      <c r="S160" s="10"/>
    </row>
    <row r="161" spans="1:19" x14ac:dyDescent="0.25">
      <c r="A161" s="66"/>
      <c r="B161" s="6"/>
      <c r="C161" s="15" t="str">
        <f>IF(B161="","-",IF(ISNA(VLOOKUP($B161,'API List'!$B$4:$S$299,2,0))=TRUE,"",VLOOKUP($B161,'API List'!$B$4:$S$299,2,0)))</f>
        <v>-</v>
      </c>
      <c r="D161" s="15" t="str">
        <f>IF(B161="","-",IF(ISNA(VLOOKUP($B161,'API List'!$B$4:$S$298,6,0))=TRUE,"",VLOOKUP($B161,'API List'!$B$4:$S$298,6,0)))</f>
        <v>-</v>
      </c>
      <c r="E161" s="15" t="str">
        <f>IF(B161="","-",IF(ISNA(VLOOKUP($B161,'API List'!$B$4:$S$299,3,0))=TRUE,"",VLOOKUP($B161,'API List'!$B$4:$S$299,3,0)))</f>
        <v>-</v>
      </c>
      <c r="F161" s="15" t="str">
        <f>IF(B161="","-",IF(ISNA(VLOOKUP($B161,'API List'!$B$4:$S$299,9,0))=TRUE,"",VLOOKUP($B161,'API List'!$B$4:$S$299,9,0)))</f>
        <v>-</v>
      </c>
      <c r="G161" s="15" t="str">
        <f>IF(B161="","-",IF(ISNA(VLOOKUP($B161,'API List'!$B$4:$S$299,14,0))=TRUE,"",VLOOKUP($B161,'API List'!$B$4:$S$299,14,0)))</f>
        <v>-</v>
      </c>
      <c r="H161" s="15" t="str">
        <f>IF(B161="","-",IF(ISNA(VLOOKUP($B161,'API List'!$B$4:$S$299,15,0))=TRUE,"",VLOOKUP($B161,'API List'!$B$4:$S$299,15,0)))</f>
        <v>-</v>
      </c>
      <c r="I161" s="21" t="s">
        <v>108</v>
      </c>
      <c r="J161" s="6"/>
      <c r="K161" s="6"/>
      <c r="L161" s="6"/>
      <c r="M161" s="6"/>
      <c r="N161" s="6"/>
      <c r="O161" s="6"/>
      <c r="P161" s="6"/>
      <c r="Q161" s="6"/>
      <c r="R161" s="97" t="str">
        <f t="shared" si="3"/>
        <v>View</v>
      </c>
      <c r="S161" s="10"/>
    </row>
    <row r="162" spans="1:19" x14ac:dyDescent="0.25">
      <c r="A162" s="66"/>
      <c r="B162" s="6"/>
      <c r="C162" s="15" t="str">
        <f>IF(B162="","-",IF(ISNA(VLOOKUP($B162,'API List'!$B$4:$S$299,2,0))=TRUE,"",VLOOKUP($B162,'API List'!$B$4:$S$299,2,0)))</f>
        <v>-</v>
      </c>
      <c r="D162" s="15" t="str">
        <f>IF(B162="","-",IF(ISNA(VLOOKUP($B162,'API List'!$B$4:$S$298,6,0))=TRUE,"",VLOOKUP($B162,'API List'!$B$4:$S$298,6,0)))</f>
        <v>-</v>
      </c>
      <c r="E162" s="15" t="str">
        <f>IF(B162="","-",IF(ISNA(VLOOKUP($B162,'API List'!$B$4:$S$299,3,0))=TRUE,"",VLOOKUP($B162,'API List'!$B$4:$S$299,3,0)))</f>
        <v>-</v>
      </c>
      <c r="F162" s="15" t="str">
        <f>IF(B162="","-",IF(ISNA(VLOOKUP($B162,'API List'!$B$4:$S$299,9,0))=TRUE,"",VLOOKUP($B162,'API List'!$B$4:$S$299,9,0)))</f>
        <v>-</v>
      </c>
      <c r="G162" s="15" t="str">
        <f>IF(B162="","-",IF(ISNA(VLOOKUP($B162,'API List'!$B$4:$S$299,14,0))=TRUE,"",VLOOKUP($B162,'API List'!$B$4:$S$299,14,0)))</f>
        <v>-</v>
      </c>
      <c r="H162" s="15" t="str">
        <f>IF(B162="","-",IF(ISNA(VLOOKUP($B162,'API List'!$B$4:$S$299,15,0))=TRUE,"",VLOOKUP($B162,'API List'!$B$4:$S$299,15,0)))</f>
        <v>-</v>
      </c>
      <c r="I162" s="21" t="s">
        <v>108</v>
      </c>
      <c r="J162" s="6"/>
      <c r="K162" s="6"/>
      <c r="L162" s="6"/>
      <c r="M162" s="6"/>
      <c r="N162" s="6"/>
      <c r="O162" s="6"/>
      <c r="P162" s="6"/>
      <c r="Q162" s="6"/>
      <c r="R162" s="97" t="str">
        <f t="shared" si="3"/>
        <v>View</v>
      </c>
      <c r="S162" s="10"/>
    </row>
    <row r="163" spans="1:19" x14ac:dyDescent="0.25">
      <c r="A163" s="66"/>
      <c r="B163" s="6"/>
      <c r="C163" s="15" t="str">
        <f>IF(B163="","-",IF(ISNA(VLOOKUP($B163,'API List'!$B$4:$S$299,2,0))=TRUE,"",VLOOKUP($B163,'API List'!$B$4:$S$299,2,0)))</f>
        <v>-</v>
      </c>
      <c r="D163" s="15" t="str">
        <f>IF(B163="","-",IF(ISNA(VLOOKUP($B163,'API List'!$B$4:$S$298,6,0))=TRUE,"",VLOOKUP($B163,'API List'!$B$4:$S$298,6,0)))</f>
        <v>-</v>
      </c>
      <c r="E163" s="15" t="str">
        <f>IF(B163="","-",IF(ISNA(VLOOKUP($B163,'API List'!$B$4:$S$299,3,0))=TRUE,"",VLOOKUP($B163,'API List'!$B$4:$S$299,3,0)))</f>
        <v>-</v>
      </c>
      <c r="F163" s="15" t="str">
        <f>IF(B163="","-",IF(ISNA(VLOOKUP($B163,'API List'!$B$4:$S$299,9,0))=TRUE,"",VLOOKUP($B163,'API List'!$B$4:$S$299,9,0)))</f>
        <v>-</v>
      </c>
      <c r="G163" s="15" t="str">
        <f>IF(B163="","-",IF(ISNA(VLOOKUP($B163,'API List'!$B$4:$S$299,14,0))=TRUE,"",VLOOKUP($B163,'API List'!$B$4:$S$299,14,0)))</f>
        <v>-</v>
      </c>
      <c r="H163" s="15" t="str">
        <f>IF(B163="","-",IF(ISNA(VLOOKUP($B163,'API List'!$B$4:$S$299,15,0))=TRUE,"",VLOOKUP($B163,'API List'!$B$4:$S$299,15,0)))</f>
        <v>-</v>
      </c>
      <c r="I163" s="21" t="s">
        <v>108</v>
      </c>
      <c r="J163" s="6"/>
      <c r="K163" s="6"/>
      <c r="L163" s="6"/>
      <c r="M163" s="6"/>
      <c r="N163" s="6"/>
      <c r="O163" s="6"/>
      <c r="P163" s="6"/>
      <c r="Q163" s="6"/>
      <c r="R163" s="97" t="str">
        <f t="shared" si="3"/>
        <v>View</v>
      </c>
      <c r="S163" s="10"/>
    </row>
    <row r="164" spans="1:19" s="131" customFormat="1" x14ac:dyDescent="0.25">
      <c r="A164" s="126"/>
      <c r="B164" s="127" t="s">
        <v>1279</v>
      </c>
      <c r="C164" s="128" t="str">
        <f>IF(B164="","-",IF(ISNA(VLOOKUP($B164,'API List'!$B$4:$S$299,2,0))=TRUE,"",VLOOKUP($B164,'API List'!$B$4:$S$299,2,0)))</f>
        <v>#88</v>
      </c>
      <c r="D164" s="128">
        <f>IF(B164="","-",IF(ISNA(VLOOKUP($B164,'API List'!$B$4:$S$298,6,0))=TRUE,"",VLOOKUP($B164,'API List'!$B$4:$S$298,6,0)))</f>
        <v>0</v>
      </c>
      <c r="E164" s="128" t="str">
        <f>IF(B164="","-",IF(ISNA(VLOOKUP($B164,'API List'!$B$4:$S$299,3,0))=TRUE,"",VLOOKUP($B164,'API List'!$B$4:$S$299,3,0)))</f>
        <v>Group: Đăng xuất</v>
      </c>
      <c r="F164" s="128">
        <f>IF(B164="","-",IF(ISNA(VLOOKUP($B164,'API List'!$B$4:$S$299,9,0))=TRUE,"",VLOOKUP($B164,'API List'!$B$4:$S$299,9,0)))</f>
        <v>0</v>
      </c>
      <c r="G164" s="128">
        <f>IF(B164="","-",IF(ISNA(VLOOKUP($B164,'API List'!$B$4:$S$299,14,0))=TRUE,"",VLOOKUP($B164,'API List'!$B$4:$S$299,14,0)))</f>
        <v>0</v>
      </c>
      <c r="H164" s="128">
        <f>IF(B164="","-",IF(ISNA(VLOOKUP($B164,'API List'!$B$4:$S$299,15,0))=TRUE,"",VLOOKUP($B164,'API List'!$B$4:$S$299,15,0)))</f>
        <v>0</v>
      </c>
      <c r="I164" s="129" t="s">
        <v>108</v>
      </c>
      <c r="J164" s="127"/>
      <c r="K164" s="127"/>
      <c r="L164" s="127"/>
      <c r="M164" s="127"/>
      <c r="N164" s="127"/>
      <c r="O164" s="127"/>
      <c r="P164" s="127"/>
      <c r="Q164" s="127"/>
      <c r="R164" s="130" t="str">
        <f t="shared" si="3"/>
        <v>View</v>
      </c>
    </row>
    <row r="165" spans="1:19" ht="198" x14ac:dyDescent="0.25">
      <c r="A165" s="66"/>
      <c r="B165" s="6" t="s">
        <v>1280</v>
      </c>
      <c r="C165" s="15" t="str">
        <f>IF(B165="","-",IF(ISNA(VLOOKUP($B165,'API List'!$B$4:$S$299,2,0))=TRUE,"",VLOOKUP($B165,'API List'!$B$4:$S$299,2,0)))</f>
        <v>#89</v>
      </c>
      <c r="D165" s="15" t="str">
        <f>IF(B165="","-",IF(ISNA(VLOOKUP($B165,'API List'!$B$4:$S$298,6,0))=TRUE,"",VLOOKUP($B165,'API List'!$B$4:$S$298,6,0)))</f>
        <v>Done</v>
      </c>
      <c r="E165" s="15" t="str">
        <f>IF(B165="","-",IF(ISNA(VLOOKUP($B165,'API List'!$B$4:$S$299,3,0))=TRUE,"",VLOOKUP($B165,'API List'!$B$4:$S$299,3,0)))</f>
        <v>Đăng xuẩt</v>
      </c>
      <c r="F165" s="15" t="str">
        <f>IF(B165="","-",IF(ISNA(VLOOKUP($B165,'API List'!$B$4:$S$299,9,0))=TRUE,"",VLOOKUP($B165,'API List'!$B$4:$S$299,9,0)))</f>
        <v xml:space="preserve">POST </v>
      </c>
      <c r="G165" s="15" t="str">
        <f>IF(B165="","-",IF(ISNA(VLOOKUP($B165,'API List'!$B$4:$S$299,14,0))=TRUE,"",VLOOKUP($B165,'API List'!$B$4:$S$299,14,0)))</f>
        <v xml:space="preserve">{_x000D_
    "ownerId": "6895a3abd65841414b714eba", _x000D_
    "token": "foBu3edATgC7uHk2zks2yg:APA91bFgMyvbgNmtNzMN18y9qHxx0Sm4GZLOiVIyz3zbTdwUPYYhOA7cZPk2yogL7A8_dBWbCIrhVijyfGJw8sPeMKt2nEGFY_7HsZnMXfx0VV9itRxfasU"_x000D_
} </v>
      </c>
      <c r="H165" s="15" t="str">
        <f>IF(B165="","-",IF(ISNA(VLOOKUP($B165,'API List'!$B$4:$S$299,15,0))=TRUE,"",VLOOKUP($B165,'API List'!$B$4:$S$299,15,0)))</f>
        <v xml:space="preserve">{_x000D_
    "data": true, _x000D_
    "message": "Thành công", _x000D_
    "result": 0_x000D_
} </v>
      </c>
      <c r="I165" s="21" t="s">
        <v>108</v>
      </c>
      <c r="J165" s="6" t="s">
        <v>1134</v>
      </c>
      <c r="K165" s="6" t="s">
        <v>1184</v>
      </c>
      <c r="L165" s="6" t="s">
        <v>1281</v>
      </c>
      <c r="M165" s="6" t="s">
        <v>17</v>
      </c>
      <c r="N165" s="6"/>
      <c r="O165" s="6"/>
      <c r="P165" s="6"/>
      <c r="Q165" s="6"/>
      <c r="R165" s="97" t="str">
        <f t="shared" si="3"/>
        <v>View</v>
      </c>
      <c r="S165" s="10"/>
    </row>
    <row r="166" spans="1:19" ht="52.8" x14ac:dyDescent="0.25">
      <c r="A166" s="66"/>
      <c r="B166" s="6" t="s">
        <v>1280</v>
      </c>
      <c r="C166" s="15" t="str">
        <f>IF(B166="","-",IF(ISNA(VLOOKUP($B166,'API List'!$B$4:$S$299,2,0))=TRUE,"",VLOOKUP($B166,'API List'!$B$4:$S$299,2,0)))</f>
        <v>#89</v>
      </c>
      <c r="D166" s="15" t="str">
        <f>IF(B166="","-",IF(ISNA(VLOOKUP($B166,'API List'!$B$4:$S$298,6,0))=TRUE,"",VLOOKUP($B166,'API List'!$B$4:$S$298,6,0)))</f>
        <v>Done</v>
      </c>
      <c r="E166" s="15" t="str">
        <f>IF(B166="","-",IF(ISNA(VLOOKUP($B166,'API List'!$B$4:$S$299,3,0))=TRUE,"",VLOOKUP($B166,'API List'!$B$4:$S$299,3,0)))</f>
        <v>Đăng xuẩt</v>
      </c>
      <c r="F166" s="15" t="str">
        <f>IF(B166="","-",IF(ISNA(VLOOKUP($B166,'API List'!$B$4:$S$299,9,0))=TRUE,"",VLOOKUP($B166,'API List'!$B$4:$S$299,9,0)))</f>
        <v xml:space="preserve">POST </v>
      </c>
      <c r="G166" s="15" t="str">
        <f>IF(B166="","-",IF(ISNA(VLOOKUP($B166,'API List'!$B$4:$S$299,14,0))=TRUE,"",VLOOKUP($B166,'API List'!$B$4:$S$299,14,0)))</f>
        <v xml:space="preserve">{_x000D_
    "ownerId": "6895a3abd65841414b714eba", _x000D_
    "token": "foBu3edATgC7uHk2zks2yg:APA91bFgMyvbgNmtNzMN18y9qHxx0Sm4GZLOiVIyz3zbTdwUPYYhOA7cZPk2yogL7A8_dBWbCIrhVijyfGJw8sPeMKt2nEGFY_7HsZnMXfx0VV9itRxfasU"_x000D_
} </v>
      </c>
      <c r="H166" s="15" t="str">
        <f>IF(B166="","-",IF(ISNA(VLOOKUP($B166,'API List'!$B$4:$S$299,15,0))=TRUE,"",VLOOKUP($B166,'API List'!$B$4:$S$299,15,0)))</f>
        <v xml:space="preserve">{_x000D_
    "data": true, _x000D_
    "message": "Thành công", _x000D_
    "result": 0_x000D_
} </v>
      </c>
      <c r="I166" s="21" t="s">
        <v>108</v>
      </c>
      <c r="J166" s="6" t="s">
        <v>1134</v>
      </c>
      <c r="K166" s="6" t="s">
        <v>1135</v>
      </c>
      <c r="L166" s="132" t="s">
        <v>1180</v>
      </c>
      <c r="M166" s="6" t="s">
        <v>17</v>
      </c>
      <c r="N166" s="6"/>
      <c r="O166" s="6"/>
      <c r="P166" s="6"/>
      <c r="Q166" s="6"/>
      <c r="R166" s="97" t="str">
        <f t="shared" si="3"/>
        <v>View</v>
      </c>
      <c r="S166" s="10"/>
    </row>
    <row r="167" spans="1:19" ht="39.6" x14ac:dyDescent="0.25">
      <c r="A167" s="66"/>
      <c r="B167" s="6"/>
      <c r="C167" s="15" t="str">
        <f>IF(B167="","-",IF(ISNA(VLOOKUP($B167,'API List'!$B$4:$S$299,2,0))=TRUE,"",VLOOKUP($B167,'API List'!$B$4:$S$299,2,0)))</f>
        <v>-</v>
      </c>
      <c r="D167" s="15" t="str">
        <f>IF(B167="","-",IF(ISNA(VLOOKUP($B167,'API List'!$B$4:$S$298,6,0))=TRUE,"",VLOOKUP($B167,'API List'!$B$4:$S$298,6,0)))</f>
        <v>-</v>
      </c>
      <c r="E167" s="15" t="str">
        <f>IF(B167="","-",IF(ISNA(VLOOKUP($B167,'API List'!$B$4:$S$299,3,0))=TRUE,"",VLOOKUP($B167,'API List'!$B$4:$S$299,3,0)))</f>
        <v>-</v>
      </c>
      <c r="F167" s="15" t="str">
        <f>IF(B167="","-",IF(ISNA(VLOOKUP($B167,'API List'!$B$4:$S$299,9,0))=TRUE,"",VLOOKUP($B167,'API List'!$B$4:$S$299,9,0)))</f>
        <v>-</v>
      </c>
      <c r="G167" s="15" t="str">
        <f>IF(B167="","-",IF(ISNA(VLOOKUP($B167,'API List'!$B$4:$S$299,14,0))=TRUE,"",VLOOKUP($B167,'API List'!$B$4:$S$299,14,0)))</f>
        <v>-</v>
      </c>
      <c r="H167" s="15" t="str">
        <f>IF(B167="","-",IF(ISNA(VLOOKUP($B167,'API List'!$B$4:$S$299,15,0))=TRUE,"",VLOOKUP($B167,'API List'!$B$4:$S$299,15,0)))</f>
        <v>-</v>
      </c>
      <c r="I167" s="21" t="s">
        <v>108</v>
      </c>
      <c r="J167" s="6" t="s">
        <v>1134</v>
      </c>
      <c r="K167" s="6" t="s">
        <v>1282</v>
      </c>
      <c r="L167" s="6" t="s">
        <v>1283</v>
      </c>
      <c r="M167" s="6" t="s">
        <v>12</v>
      </c>
      <c r="N167" s="6"/>
      <c r="O167" s="6"/>
      <c r="P167" s="179" t="s">
        <v>1284</v>
      </c>
      <c r="Q167" s="6" t="s">
        <v>1285</v>
      </c>
      <c r="R167" s="97" t="str">
        <f t="shared" si="3"/>
        <v>View</v>
      </c>
      <c r="S167" s="10"/>
    </row>
    <row r="168" spans="1:19" ht="198" x14ac:dyDescent="0.25">
      <c r="A168" s="66"/>
      <c r="B168" s="6" t="s">
        <v>1286</v>
      </c>
      <c r="C168" s="15" t="str">
        <f>IF(B168="","-",IF(ISNA(VLOOKUP($B168,'API List'!$B$4:$S$299,2,0))=TRUE,"",VLOOKUP($B168,'API List'!$B$4:$S$299,2,0)))</f>
        <v>#13</v>
      </c>
      <c r="D168" s="15" t="str">
        <f>IF(B168="","-",IF(ISNA(VLOOKUP($B168,'API List'!$B$4:$S$298,6,0))=TRUE,"",VLOOKUP($B168,'API List'!$B$4:$S$298,6,0)))</f>
        <v>Done</v>
      </c>
      <c r="E168" s="15" t="str">
        <f>IF(B168="","-",IF(ISNA(VLOOKUP($B168,'API List'!$B$4:$S$299,3,0))=TRUE,"",VLOOKUP($B168,'API List'!$B$4:$S$299,3,0)))</f>
        <v>Đăng nhập</v>
      </c>
      <c r="F168" s="15" t="str">
        <f>IF(B168="","-",IF(ISNA(VLOOKUP($B168,'API List'!$B$4:$S$299,9,0))=TRUE,"",VLOOKUP($B168,'API List'!$B$4:$S$299,9,0)))</f>
        <v xml:space="preserve">POST </v>
      </c>
      <c r="G168" s="15" t="str">
        <f>IF(B168="","-",IF(ISNA(VLOOKUP($B168,'API List'!$B$4:$S$299,14,0))=TRUE,"",VLOOKUP($B168,'API List'!$B$4:$S$299,14,0)))</f>
        <v xml:space="preserve">{
    "ownerId": "6895a3abd65841414b714eba", 
    "token": "foBu3edATgC7uHk2zks2yg:APA91bEO5TuX4sEr9WOSOzY6o0BhFdZ1tUPHa4x827dsz3J1pc44626oiYakAp1IBpayK38o4QwEr4dQL9dSSrLYQUVs0R1dPvOWkd4u9oy47JbTIlwD1V4"
} </v>
      </c>
      <c r="H168" s="15" t="str">
        <f>IF(B168="","-",IF(ISNA(VLOOKUP($B168,'API List'!$B$4:$S$299,15,0))=TRUE,"",VLOOKUP($B168,'API List'!$B$4:$S$299,15,0)))</f>
        <v xml:space="preserve">{
    "data": true, 
    "message": "Thành công", 
    "result": 0
} </v>
      </c>
      <c r="I168" s="21" t="s">
        <v>108</v>
      </c>
      <c r="J168" s="6" t="s">
        <v>1134</v>
      </c>
      <c r="K168" s="6" t="s">
        <v>1184</v>
      </c>
      <c r="L168" s="6" t="s">
        <v>1287</v>
      </c>
      <c r="M168" s="6" t="s">
        <v>17</v>
      </c>
      <c r="N168" s="6"/>
      <c r="O168" s="6"/>
      <c r="P168" s="6"/>
      <c r="Q168" s="6"/>
      <c r="R168" s="97" t="str">
        <f t="shared" si="3"/>
        <v>View</v>
      </c>
      <c r="S168" s="10"/>
    </row>
    <row r="169" spans="1:19" ht="52.8" x14ac:dyDescent="0.25">
      <c r="A169" s="66"/>
      <c r="B169" s="6" t="s">
        <v>1286</v>
      </c>
      <c r="C169" s="15" t="str">
        <f>IF(B169="","-",IF(ISNA(VLOOKUP($B169,'API List'!$B$4:$S$299,2,0))=TRUE,"",VLOOKUP($B169,'API List'!$B$4:$S$299,2,0)))</f>
        <v>#13</v>
      </c>
      <c r="D169" s="15" t="str">
        <f>IF(B169="","-",IF(ISNA(VLOOKUP($B169,'API List'!$B$4:$S$298,6,0))=TRUE,"",VLOOKUP($B169,'API List'!$B$4:$S$298,6,0)))</f>
        <v>Done</v>
      </c>
      <c r="E169" s="15" t="str">
        <f>IF(B169="","-",IF(ISNA(VLOOKUP($B169,'API List'!$B$4:$S$299,3,0))=TRUE,"",VLOOKUP($B169,'API List'!$B$4:$S$299,3,0)))</f>
        <v>Đăng nhập</v>
      </c>
      <c r="F169" s="15" t="str">
        <f>IF(B169="","-",IF(ISNA(VLOOKUP($B169,'API List'!$B$4:$S$299,9,0))=TRUE,"",VLOOKUP($B169,'API List'!$B$4:$S$299,9,0)))</f>
        <v xml:space="preserve">POST </v>
      </c>
      <c r="G169" s="15" t="str">
        <f>IF(B169="","-",IF(ISNA(VLOOKUP($B169,'API List'!$B$4:$S$299,14,0))=TRUE,"",VLOOKUP($B169,'API List'!$B$4:$S$299,14,0)))</f>
        <v xml:space="preserve">{
    "ownerId": "6895a3abd65841414b714eba", 
    "token": "foBu3edATgC7uHk2zks2yg:APA91bEO5TuX4sEr9WOSOzY6o0BhFdZ1tUPHa4x827dsz3J1pc44626oiYakAp1IBpayK38o4QwEr4dQL9dSSrLYQUVs0R1dPvOWkd4u9oy47JbTIlwD1V4"
} </v>
      </c>
      <c r="H169" s="15" t="str">
        <f>IF(B169="","-",IF(ISNA(VLOOKUP($B169,'API List'!$B$4:$S$299,15,0))=TRUE,"",VLOOKUP($B169,'API List'!$B$4:$S$299,15,0)))</f>
        <v xml:space="preserve">{
    "data": true, 
    "message": "Thành công", 
    "result": 0
} </v>
      </c>
      <c r="I169" s="21" t="s">
        <v>108</v>
      </c>
      <c r="J169" s="6" t="s">
        <v>1134</v>
      </c>
      <c r="K169" s="6" t="s">
        <v>1135</v>
      </c>
      <c r="L169" s="132" t="s">
        <v>1180</v>
      </c>
      <c r="M169" s="6" t="s">
        <v>17</v>
      </c>
      <c r="N169" s="6"/>
      <c r="O169" s="6"/>
      <c r="P169" s="6"/>
      <c r="Q169" s="6"/>
      <c r="R169" s="97" t="str">
        <f t="shared" si="3"/>
        <v>View</v>
      </c>
      <c r="S169" s="10"/>
    </row>
    <row r="170" spans="1:19" ht="39.6" x14ac:dyDescent="0.25">
      <c r="A170" s="66"/>
      <c r="B170" s="6" t="s">
        <v>1286</v>
      </c>
      <c r="C170" s="15" t="str">
        <f>IF(B170="","-",IF(ISNA(VLOOKUP($B170,'API List'!$B$4:$S$299,2,0))=TRUE,"",VLOOKUP($B170,'API List'!$B$4:$S$299,2,0)))</f>
        <v>#13</v>
      </c>
      <c r="D170" s="15" t="str">
        <f>IF(B170="","-",IF(ISNA(VLOOKUP($B170,'API List'!$B$4:$S$298,6,0))=TRUE,"",VLOOKUP($B170,'API List'!$B$4:$S$298,6,0)))</f>
        <v>Done</v>
      </c>
      <c r="E170" s="15" t="str">
        <f>IF(B170="","-",IF(ISNA(VLOOKUP($B170,'API List'!$B$4:$S$299,3,0))=TRUE,"",VLOOKUP($B170,'API List'!$B$4:$S$299,3,0)))</f>
        <v>Đăng nhập</v>
      </c>
      <c r="F170" s="15" t="str">
        <f>IF(B170="","-",IF(ISNA(VLOOKUP($B170,'API List'!$B$4:$S$299,9,0))=TRUE,"",VLOOKUP($B170,'API List'!$B$4:$S$299,9,0)))</f>
        <v xml:space="preserve">POST </v>
      </c>
      <c r="G170" s="15" t="str">
        <f>IF(B170="","-",IF(ISNA(VLOOKUP($B170,'API List'!$B$4:$S$299,14,0))=TRUE,"",VLOOKUP($B170,'API List'!$B$4:$S$299,14,0)))</f>
        <v xml:space="preserve">{
    "ownerId": "6895a3abd65841414b714eba", 
    "token": "foBu3edATgC7uHk2zks2yg:APA91bEO5TuX4sEr9WOSOzY6o0BhFdZ1tUPHa4x827dsz3J1pc44626oiYakAp1IBpayK38o4QwEr4dQL9dSSrLYQUVs0R1dPvOWkd4u9oy47JbTIlwD1V4"
} </v>
      </c>
      <c r="H170" s="15" t="str">
        <f>IF(B170="","-",IF(ISNA(VLOOKUP($B170,'API List'!$B$4:$S$299,15,0))=TRUE,"",VLOOKUP($B170,'API List'!$B$4:$S$299,15,0)))</f>
        <v xml:space="preserve">{
    "data": true, 
    "message": "Thành công", 
    "result": 0
} </v>
      </c>
      <c r="I170" s="21" t="s">
        <v>108</v>
      </c>
      <c r="J170" s="6" t="s">
        <v>1134</v>
      </c>
      <c r="K170" s="6" t="s">
        <v>317</v>
      </c>
      <c r="L170" s="6" t="s">
        <v>1288</v>
      </c>
      <c r="M170" s="6" t="s">
        <v>12</v>
      </c>
      <c r="N170" s="6"/>
      <c r="O170" s="6"/>
      <c r="P170" s="179" t="s">
        <v>1245</v>
      </c>
      <c r="Q170" s="6"/>
      <c r="R170" s="97" t="str">
        <f t="shared" si="3"/>
        <v>View</v>
      </c>
      <c r="S170" s="10"/>
    </row>
    <row r="171" spans="1:19" ht="52.8" x14ac:dyDescent="0.25">
      <c r="A171" s="66"/>
      <c r="B171" s="6" t="s">
        <v>1280</v>
      </c>
      <c r="C171" s="15" t="str">
        <f>IF(B171="","-",IF(ISNA(VLOOKUP($B171,'API List'!$B$4:$S$299,2,0))=TRUE,"",VLOOKUP($B171,'API List'!$B$4:$S$299,2,0)))</f>
        <v>#89</v>
      </c>
      <c r="D171" s="15" t="str">
        <f>IF(B171="","-",IF(ISNA(VLOOKUP($B171,'API List'!$B$4:$S$298,6,0))=TRUE,"",VLOOKUP($B171,'API List'!$B$4:$S$298,6,0)))</f>
        <v>Done</v>
      </c>
      <c r="E171" s="15" t="str">
        <f>IF(B171="","-",IF(ISNA(VLOOKUP($B171,'API List'!$B$4:$S$299,3,0))=TRUE,"",VLOOKUP($B171,'API List'!$B$4:$S$299,3,0)))</f>
        <v>Đăng xuẩt</v>
      </c>
      <c r="F171" s="15" t="str">
        <f>IF(B171="","-",IF(ISNA(VLOOKUP($B171,'API List'!$B$4:$S$299,9,0))=TRUE,"",VLOOKUP($B171,'API List'!$B$4:$S$299,9,0)))</f>
        <v xml:space="preserve">POST </v>
      </c>
      <c r="G171" s="15" t="str">
        <f>IF(B171="","-",IF(ISNA(VLOOKUP($B171,'API List'!$B$4:$S$299,14,0))=TRUE,"",VLOOKUP($B171,'API List'!$B$4:$S$299,14,0)))</f>
        <v xml:space="preserve">{_x000D_
    "ownerId": "6895a3abd65841414b714eba", _x000D_
    "token": "foBu3edATgC7uHk2zks2yg:APA91bFgMyvbgNmtNzMN18y9qHxx0Sm4GZLOiVIyz3zbTdwUPYYhOA7cZPk2yogL7A8_dBWbCIrhVijyfGJw8sPeMKt2nEGFY_7HsZnMXfx0VV9itRxfasU"_x000D_
} </v>
      </c>
      <c r="H171" s="15" t="str">
        <f>IF(B171="","-",IF(ISNA(VLOOKUP($B171,'API List'!$B$4:$S$299,15,0))=TRUE,"",VLOOKUP($B171,'API List'!$B$4:$S$299,15,0)))</f>
        <v xml:space="preserve">{_x000D_
    "data": true, _x000D_
    "message": "Thành công", _x000D_
    "result": 0_x000D_
} </v>
      </c>
      <c r="I171" s="21" t="s">
        <v>108</v>
      </c>
      <c r="J171" s="6" t="s">
        <v>1134</v>
      </c>
      <c r="K171" s="6" t="s">
        <v>317</v>
      </c>
      <c r="L171" s="6" t="s">
        <v>1289</v>
      </c>
      <c r="M171" s="6" t="s">
        <v>12</v>
      </c>
      <c r="N171" s="6"/>
      <c r="O171" s="6"/>
      <c r="P171" s="179" t="s">
        <v>1245</v>
      </c>
      <c r="Q171" s="6"/>
      <c r="R171" s="97" t="str">
        <f t="shared" si="3"/>
        <v>View</v>
      </c>
      <c r="S171" s="10"/>
    </row>
    <row r="172" spans="1:19" x14ac:dyDescent="0.25">
      <c r="A172" s="66"/>
      <c r="B172" s="6"/>
      <c r="C172" s="15" t="str">
        <f>IF(B172="","-",IF(ISNA(VLOOKUP($B172,'API List'!$B$4:$S$299,2,0))=TRUE,"",VLOOKUP($B172,'API List'!$B$4:$S$299,2,0)))</f>
        <v>-</v>
      </c>
      <c r="D172" s="15" t="str">
        <f>IF(B172="","-",IF(ISNA(VLOOKUP($B172,'API List'!$B$4:$S$298,6,0))=TRUE,"",VLOOKUP($B172,'API List'!$B$4:$S$298,6,0)))</f>
        <v>-</v>
      </c>
      <c r="E172" s="15" t="str">
        <f>IF(B172="","-",IF(ISNA(VLOOKUP($B172,'API List'!$B$4:$S$299,3,0))=TRUE,"",VLOOKUP($B172,'API List'!$B$4:$S$299,3,0)))</f>
        <v>-</v>
      </c>
      <c r="F172" s="15" t="str">
        <f>IF(B172="","-",IF(ISNA(VLOOKUP($B172,'API List'!$B$4:$S$299,9,0))=TRUE,"",VLOOKUP($B172,'API List'!$B$4:$S$299,9,0)))</f>
        <v>-</v>
      </c>
      <c r="G172" s="15" t="str">
        <f>IF(B172="","-",IF(ISNA(VLOOKUP($B172,'API List'!$B$4:$S$299,14,0))=TRUE,"",VLOOKUP($B172,'API List'!$B$4:$S$299,14,0)))</f>
        <v>-</v>
      </c>
      <c r="H172" s="15" t="str">
        <f>IF(B172="","-",IF(ISNA(VLOOKUP($B172,'API List'!$B$4:$S$299,15,0))=TRUE,"",VLOOKUP($B172,'API List'!$B$4:$S$299,15,0)))</f>
        <v>-</v>
      </c>
      <c r="I172" s="21" t="s">
        <v>108</v>
      </c>
      <c r="J172" s="6"/>
      <c r="K172" s="6"/>
      <c r="L172" s="6"/>
      <c r="M172" s="6"/>
      <c r="N172" s="6"/>
      <c r="O172" s="6"/>
      <c r="P172" s="6"/>
      <c r="Q172" s="6"/>
      <c r="R172" s="97" t="str">
        <f t="shared" si="3"/>
        <v>View</v>
      </c>
      <c r="S172" s="10"/>
    </row>
    <row r="173" spans="1:19" x14ac:dyDescent="0.25">
      <c r="A173" s="66"/>
      <c r="B173" s="6"/>
      <c r="C173" s="15" t="str">
        <f>IF(B173="","-",IF(ISNA(VLOOKUP($B173,'API List'!$B$4:$S$299,2,0))=TRUE,"",VLOOKUP($B173,'API List'!$B$4:$S$299,2,0)))</f>
        <v>-</v>
      </c>
      <c r="D173" s="15" t="str">
        <f>IF(B173="","-",IF(ISNA(VLOOKUP($B173,'API List'!$B$4:$S$298,6,0))=TRUE,"",VLOOKUP($B173,'API List'!$B$4:$S$298,6,0)))</f>
        <v>-</v>
      </c>
      <c r="E173" s="15" t="str">
        <f>IF(B173="","-",IF(ISNA(VLOOKUP($B173,'API List'!$B$4:$S$299,3,0))=TRUE,"",VLOOKUP($B173,'API List'!$B$4:$S$299,3,0)))</f>
        <v>-</v>
      </c>
      <c r="F173" s="15" t="str">
        <f>IF(B173="","-",IF(ISNA(VLOOKUP($B173,'API List'!$B$4:$S$299,9,0))=TRUE,"",VLOOKUP($B173,'API List'!$B$4:$S$299,9,0)))</f>
        <v>-</v>
      </c>
      <c r="G173" s="15" t="str">
        <f>IF(B173="","-",IF(ISNA(VLOOKUP($B173,'API List'!$B$4:$S$299,14,0))=TRUE,"",VLOOKUP($B173,'API List'!$B$4:$S$299,14,0)))</f>
        <v>-</v>
      </c>
      <c r="H173" s="15" t="str">
        <f>IF(B173="","-",IF(ISNA(VLOOKUP($B173,'API List'!$B$4:$S$299,15,0))=TRUE,"",VLOOKUP($B173,'API List'!$B$4:$S$299,15,0)))</f>
        <v>-</v>
      </c>
      <c r="I173" s="21" t="s">
        <v>108</v>
      </c>
      <c r="J173" s="6"/>
      <c r="K173" s="6"/>
      <c r="L173" s="6"/>
      <c r="M173" s="6"/>
      <c r="N173" s="6"/>
      <c r="O173" s="6"/>
      <c r="P173" s="6"/>
      <c r="Q173" s="6"/>
      <c r="R173" s="97" t="str">
        <f t="shared" ref="R173:R204" si="5">HYPERLINK("#'"&amp;Q173&amp;"'!A1","View")</f>
        <v>View</v>
      </c>
      <c r="S173" s="10"/>
    </row>
    <row r="174" spans="1:19" x14ac:dyDescent="0.25">
      <c r="A174" s="66"/>
      <c r="B174" s="6"/>
      <c r="C174" s="15" t="str">
        <f>IF(B174="","-",IF(ISNA(VLOOKUP($B174,'API List'!$B$4:$S$299,2,0))=TRUE,"",VLOOKUP($B174,'API List'!$B$4:$S$299,2,0)))</f>
        <v>-</v>
      </c>
      <c r="D174" s="15" t="str">
        <f>IF(B174="","-",IF(ISNA(VLOOKUP($B174,'API List'!$B$4:$S$298,6,0))=TRUE,"",VLOOKUP($B174,'API List'!$B$4:$S$298,6,0)))</f>
        <v>-</v>
      </c>
      <c r="E174" s="15" t="str">
        <f>IF(B174="","-",IF(ISNA(VLOOKUP($B174,'API List'!$B$4:$S$299,3,0))=TRUE,"",VLOOKUP($B174,'API List'!$B$4:$S$299,3,0)))</f>
        <v>-</v>
      </c>
      <c r="F174" s="15" t="str">
        <f>IF(B174="","-",IF(ISNA(VLOOKUP($B174,'API List'!$B$4:$S$299,9,0))=TRUE,"",VLOOKUP($B174,'API List'!$B$4:$S$299,9,0)))</f>
        <v>-</v>
      </c>
      <c r="G174" s="15" t="str">
        <f>IF(B174="","-",IF(ISNA(VLOOKUP($B174,'API List'!$B$4:$S$299,14,0))=TRUE,"",VLOOKUP($B174,'API List'!$B$4:$S$299,14,0)))</f>
        <v>-</v>
      </c>
      <c r="H174" s="15" t="str">
        <f>IF(B174="","-",IF(ISNA(VLOOKUP($B174,'API List'!$B$4:$S$299,15,0))=TRUE,"",VLOOKUP($B174,'API List'!$B$4:$S$299,15,0)))</f>
        <v>-</v>
      </c>
      <c r="I174" s="21" t="s">
        <v>108</v>
      </c>
      <c r="J174" s="6"/>
      <c r="K174" s="6"/>
      <c r="L174" s="6"/>
      <c r="M174" s="6"/>
      <c r="N174" s="6"/>
      <c r="O174" s="6"/>
      <c r="P174" s="6"/>
      <c r="Q174" s="6"/>
      <c r="R174" s="97" t="str">
        <f t="shared" si="5"/>
        <v>View</v>
      </c>
      <c r="S174" s="10"/>
    </row>
    <row r="175" spans="1:19" x14ac:dyDescent="0.25">
      <c r="A175" s="66"/>
      <c r="B175" s="6"/>
      <c r="C175" s="15" t="str">
        <f>IF(B175="","-",IF(ISNA(VLOOKUP($B175,'API List'!$B$4:$S$299,2,0))=TRUE,"",VLOOKUP($B175,'API List'!$B$4:$S$299,2,0)))</f>
        <v>-</v>
      </c>
      <c r="D175" s="15" t="str">
        <f>IF(B175="","-",IF(ISNA(VLOOKUP($B175,'API List'!$B$4:$S$298,6,0))=TRUE,"",VLOOKUP($B175,'API List'!$B$4:$S$298,6,0)))</f>
        <v>-</v>
      </c>
      <c r="E175" s="15" t="str">
        <f>IF(B175="","-",IF(ISNA(VLOOKUP($B175,'API List'!$B$4:$S$299,3,0))=TRUE,"",VLOOKUP($B175,'API List'!$B$4:$S$299,3,0)))</f>
        <v>-</v>
      </c>
      <c r="F175" s="15" t="str">
        <f>IF(B175="","-",IF(ISNA(VLOOKUP($B175,'API List'!$B$4:$S$299,9,0))=TRUE,"",VLOOKUP($B175,'API List'!$B$4:$S$299,9,0)))</f>
        <v>-</v>
      </c>
      <c r="G175" s="15" t="str">
        <f>IF(B175="","-",IF(ISNA(VLOOKUP($B175,'API List'!$B$4:$S$299,14,0))=TRUE,"",VLOOKUP($B175,'API List'!$B$4:$S$299,14,0)))</f>
        <v>-</v>
      </c>
      <c r="H175" s="15" t="str">
        <f>IF(B175="","-",IF(ISNA(VLOOKUP($B175,'API List'!$B$4:$S$299,15,0))=TRUE,"",VLOOKUP($B175,'API List'!$B$4:$S$299,15,0)))</f>
        <v>-</v>
      </c>
      <c r="I175" s="21" t="s">
        <v>108</v>
      </c>
      <c r="J175" s="6"/>
      <c r="K175" s="6"/>
      <c r="L175" s="6"/>
      <c r="M175" s="6"/>
      <c r="N175" s="6"/>
      <c r="O175" s="6"/>
      <c r="P175" s="6"/>
      <c r="Q175" s="6"/>
      <c r="R175" s="97" t="str">
        <f t="shared" si="5"/>
        <v>View</v>
      </c>
      <c r="S175" s="10"/>
    </row>
    <row r="176" spans="1:19" s="131" customFormat="1" ht="19.5" customHeight="1" x14ac:dyDescent="0.25">
      <c r="A176" s="126"/>
      <c r="B176" s="127" t="s">
        <v>1290</v>
      </c>
      <c r="C176" s="128" t="str">
        <f>IF(B176="","-",IF(ISNA(VLOOKUP($B176,'API List'!$B$4:$S$299,2,0))=TRUE,"",VLOOKUP($B176,'API List'!$B$4:$S$299,2,0)))</f>
        <v>#110</v>
      </c>
      <c r="D176" s="128">
        <f>IF(B176="","-",IF(ISNA(VLOOKUP($B176,'API List'!$B$4:$S$298,6,0))=TRUE,"",VLOOKUP($B176,'API List'!$B$4:$S$298,6,0)))</f>
        <v>0</v>
      </c>
      <c r="E176" s="128" t="str">
        <f>IF(B176="","-",IF(ISNA(VLOOKUP($B176,'API List'!$B$4:$S$299,3,0))=TRUE,"",VLOOKUP($B176,'API List'!$B$4:$S$299,3,0)))</f>
        <v>Group: Thông báo</v>
      </c>
      <c r="F176" s="128">
        <f>IF(B176="","-",IF(ISNA(VLOOKUP($B176,'API List'!$B$4:$S$299,9,0))=TRUE,"",VLOOKUP($B176,'API List'!$B$4:$S$299,9,0)))</f>
        <v>0</v>
      </c>
      <c r="G176" s="128">
        <f>IF(B176="","-",IF(ISNA(VLOOKUP($B176,'API List'!$B$4:$S$299,14,0))=TRUE,"",VLOOKUP($B176,'API List'!$B$4:$S$299,14,0)))</f>
        <v>0</v>
      </c>
      <c r="H176" s="128">
        <f>IF(B176="","-",IF(ISNA(VLOOKUP($B176,'API List'!$B$4:$S$299,15,0))=TRUE,"",VLOOKUP($B176,'API List'!$B$4:$S$299,15,0)))</f>
        <v>0</v>
      </c>
      <c r="I176" s="129" t="s">
        <v>108</v>
      </c>
      <c r="J176" s="127"/>
      <c r="K176" s="127"/>
      <c r="L176" s="127"/>
      <c r="M176" s="127"/>
      <c r="N176" s="127"/>
      <c r="O176" s="127"/>
      <c r="P176" s="127"/>
      <c r="Q176" s="127"/>
      <c r="R176" s="130" t="str">
        <f t="shared" si="5"/>
        <v>View</v>
      </c>
    </row>
    <row r="177" spans="1:19" ht="52.8" x14ac:dyDescent="0.25">
      <c r="A177" s="66"/>
      <c r="B177" s="6" t="s">
        <v>1291</v>
      </c>
      <c r="C177" s="15" t="str">
        <f>IF(B177="","-",IF(ISNA(VLOOKUP($B177,'API List'!$B$4:$S$299,2,0))=TRUE,"",VLOOKUP($B177,'API List'!$B$4:$S$299,2,0)))</f>
        <v>#111</v>
      </c>
      <c r="D177" s="15" t="str">
        <f>IF(B177="","-",IF(ISNA(VLOOKUP($B177,'API List'!$B$4:$S$298,6,0))=TRUE,"",VLOOKUP($B177,'API List'!$B$4:$S$298,6,0)))</f>
        <v>Done</v>
      </c>
      <c r="E177" s="15" t="str">
        <f>IF(B177="","-",IF(ISNA(VLOOKUP($B177,'API List'!$B$4:$S$299,3,0))=TRUE,"",VLOOKUP($B177,'API List'!$B$4:$S$299,3,0)))</f>
        <v>Thông báo</v>
      </c>
      <c r="F177" s="15" t="str">
        <f>IF(B177="","-",IF(ISNA(VLOOKUP($B177,'API List'!$B$4:$S$299,9,0))=TRUE,"",VLOOKUP($B177,'API List'!$B$4:$S$299,9,0)))</f>
        <v xml:space="preserve">GET </v>
      </c>
      <c r="G177" s="15" t="str">
        <f>IF(B177="","-",IF(ISNA(VLOOKUP($B177,'API List'!$B$4:$S$299,14,0))=TRUE,"",VLOOKUP($B177,'API List'!$B$4:$S$299,14,0)))</f>
        <v xml:space="preserve"> </v>
      </c>
      <c r="H177" s="15" t="str">
        <f>IF(B177="","-",IF(ISNA(VLOOKUP($B177,'API List'!$B$4:$S$299,15,0))=TRUE,"",VLOOKUP($B177,'API List'!$B$4:$S$299,15,0)))</f>
        <v xml:space="preserve">[_x000D_
    {_x000D_
        "_id": "68a3f580228113141b868f72", _x000D_
        "bookingId": null, _x000D_
        "clinicalRequireId": 0, _x000D_
        "clinicalResultId": 0, _x000D_
        "examinationId": 0, _x000D_
        "followUpExaminationId": 0, _x000D_
        "hospitalId": null, _x000D_
        "hskcbId": null, _x000D_
        "hsskId": null, _x000D_
        "htmlContent": "teste", _x000D_
        "mpi": null, _x000D_
        "ownerId": null, _x000D_
        "receptionId": 0, _x000D_
        "shortenContent": "teste", _x000D_
        "time": 1755575678402, _x000D_
        "title": "teste", _x000D_
        "type": 14, _x000D_
        "userId": null_x000D_
    }, _x000D_
    {_x000D_
        "_id": "68a3f692228113141b868f75",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1755575954267, _x000D_
        "title": "see", _x000D_
        "type": 14, _x000D_
        "userId": null_x000D_
    }, _x000D_
    {_x000D_
        "_id": "68a3f7a843586c2f4fbacad2",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1755576232120, _x000D_
        "title": "see", _x000D_
        "type": 14, _x000D_
        "userId": null_x000D_
    }, _x000D_
    {_x000D_
        "_id": "68a3fece43586c2f4fbacad6",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1755578247534, _x000D_
        "title": "see", _x000D_
        "type": 14, _x000D_
        "userId": null_x000D_
    }, _x000D_
    {_x000D_
        "_id": "68a3fece43586c2f4fbacad8",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1755578291128, _x000D_
        "title": "see", _x000D_
        "type": 14, _x000D_
        "userId": null_x000D_
    }, _x000D_
    {_x000D_
        "_id": "68a3fece43586c2f4fbacad0",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1755578313331, _x000D_
        "title": "see", _x000D_
        "type": 14, _x000D_
        "userId": null_x000D_
    }, _x000D_
    {_x000D_
        "_id": "68a3fece43586c2f4fbacad1",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1755578363442, _x000D_
        "title": "see", _x000D_
        "type": 14, _x000D_
        "userId": null_x000D_
    }, _x000D_
    {_x000D_
        "_id": "68a3fece43586c2f4fbaced1",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1755579045067, _x000D_
        "title": "see", _x000D_
        "type": 14, _x000D_
        "userId": null_x000D_
    }, _x000D_
    {_x000D_
        "_id": "68a3fece43586c2f4fbaded1",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1755579208543, _x000D_
        "title": "see", _x000D_
        "type": 14, _x000D_
        "userId": null_x000D_
    }_x000D_
] </v>
      </c>
      <c r="I177" s="21" t="s">
        <v>108</v>
      </c>
      <c r="J177" s="6" t="s">
        <v>1134</v>
      </c>
      <c r="K177" s="6" t="s">
        <v>1135</v>
      </c>
      <c r="L177" s="132" t="s">
        <v>1180</v>
      </c>
      <c r="M177" s="6" t="s">
        <v>17</v>
      </c>
      <c r="N177" s="6"/>
      <c r="O177" s="6"/>
      <c r="P177" s="6"/>
      <c r="Q177" s="6"/>
      <c r="R177" s="97" t="str">
        <f t="shared" si="5"/>
        <v>View</v>
      </c>
      <c r="S177" s="10"/>
    </row>
    <row r="178" spans="1:19" ht="52.8" x14ac:dyDescent="0.25">
      <c r="A178" s="66"/>
      <c r="B178" s="6" t="s">
        <v>1292</v>
      </c>
      <c r="C178" s="15" t="str">
        <f>IF(B178="","-",IF(ISNA(VLOOKUP($B178,'API List'!$B$4:$S$299,2,0))=TRUE,"",VLOOKUP($B178,'API List'!$B$4:$S$299,2,0)))</f>
        <v>#112</v>
      </c>
      <c r="D178" s="15" t="str">
        <f>IF(B178="","-",IF(ISNA(VLOOKUP($B178,'API List'!$B$4:$S$298,6,0))=TRUE,"",VLOOKUP($B178,'API List'!$B$4:$S$298,6,0)))</f>
        <v>Done</v>
      </c>
      <c r="E178" s="15" t="str">
        <f>IF(B178="","-",IF(ISNA(VLOOKUP($B178,'API List'!$B$4:$S$299,3,0))=TRUE,"",VLOOKUP($B178,'API List'!$B$4:$S$299,3,0)))</f>
        <v>Thông báo</v>
      </c>
      <c r="F178" s="15" t="str">
        <f>IF(B178="","-",IF(ISNA(VLOOKUP($B178,'API List'!$B$4:$S$299,9,0))=TRUE,"",VLOOKUP($B178,'API List'!$B$4:$S$299,9,0)))</f>
        <v xml:space="preserve">GET </v>
      </c>
      <c r="G178" s="15" t="str">
        <f>IF(B178="","-",IF(ISNA(VLOOKUP($B178,'API List'!$B$4:$S$299,14,0))=TRUE,"",VLOOKUP($B178,'API List'!$B$4:$S$299,14,0)))</f>
        <v xml:space="preserve"> </v>
      </c>
      <c r="H178" s="15" t="str">
        <f>IF(B178="","-",IF(ISNA(VLOOKUP($B178,'API List'!$B$4:$S$299,15,0))=TRUE,"",VLOOKUP($B178,'API List'!$B$4:$S$299,15,0)))</f>
        <v xml:space="preserve">{_x000D_
    "idx": 1, _x000D_
    "notification": [_x000D_
        {_x000D_
            "_id": "689d5e8edce5e7561215eb5d", _x000D_
            "bookingId": "689d5e8cdce5e7561215eb5b",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1755143820491, _x000D_
            "title": null, _x000D_
            "type": 8, _x000D_
            "userId": null_x000D_
        }, _x000D_
        {_x000D_
            "_id": "689d5e7dc46ce90d84b0ac82", _x000D_
            "bookingId": "689d5e7ac46ce90d84b0ac80",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1755143802980, _x000D_
            "title": null, _x000D_
            "type": 8, _x000D_
            "userId": null_x000D_
        }, _x000D_
        {_x000D_
            "_id": "689d5e11dce5e7561215eb5a", _x000D_
            "bookingId": "689d5e0fdce5e7561215eb58",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1755143695182, _x000D_
            "title": null, _x000D_
            "type": 8, _x000D_
            "userId": null_x000D_
        }, _x000D_
        {_x000D_
            "_id": "689d5e05dce5e7561215eb57", _x000D_
            "bookingId": "689d56e9dce5e7561215eb4a", _x000D_
            "clinicalRequireId": 0, _x000D_
            "clinicalResultId": 0, _x000D_
            "examinationId": 0, _x000D_
            "followUpExaminationId": 0, _x000D_
            "hospitalId": null, _x000D_
            "hskcbId": null, _x000D_
            "hsskId": null, _x000D_
            "htmlContent": "Lịch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 _x000D_
            "mpi": null, _x000D_
            "ownerId": "6895a3abd65841414b714eba", _x000D_
            "receptionId": 0, _x000D_
            "shortenContent": null, _x000D_
            "time": 1755143685411, _x000D_
            "title": null, _x000D_
            "type": 1, _x000D_
            "userId": null_x000D_
        }, _x000D_
        {_x000D_
            "_id": "689d5c2adce5e7561215eb51", _x000D_
            "bookingId": "689d5c27dce5e7561215eb4f",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1755143207752, _x000D_
            "title": null, _x000D_
            "type": 8, _x000D_
            "userId": null_x000D_
        }, _x000D_
        {_x000D_
            "_id": "689d56ecdce5e7561215eb4c", _x000D_
            "bookingId": "689d56e9dce5e7561215eb4a",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1755141865794, _x000D_
            "title": null, _x000D_
            "type": 8, _x000D_
            "userId": null_x000D_
        }_x000D_
    ]_x000D_
} </v>
      </c>
      <c r="I178" s="21" t="s">
        <v>108</v>
      </c>
      <c r="J178" s="6" t="s">
        <v>1134</v>
      </c>
      <c r="K178" s="6" t="s">
        <v>1135</v>
      </c>
      <c r="L178" s="132" t="s">
        <v>1180</v>
      </c>
      <c r="M178" s="6" t="s">
        <v>17</v>
      </c>
      <c r="N178" s="6"/>
      <c r="O178" s="6"/>
      <c r="P178" s="6"/>
      <c r="Q178" s="6"/>
      <c r="R178" s="97" t="str">
        <f t="shared" si="5"/>
        <v>View</v>
      </c>
      <c r="S178" s="10"/>
    </row>
    <row r="179" spans="1:19" ht="198" x14ac:dyDescent="0.25">
      <c r="A179" s="66"/>
      <c r="B179" s="6" t="s">
        <v>1291</v>
      </c>
      <c r="C179" s="15" t="str">
        <f>IF(B179="","-",IF(ISNA(VLOOKUP($B179,'API List'!$B$4:$S$299,2,0))=TRUE,"",VLOOKUP($B179,'API List'!$B$4:$S$299,2,0)))</f>
        <v>#111</v>
      </c>
      <c r="D179" s="15" t="str">
        <f>IF(B179="","-",IF(ISNA(VLOOKUP($B179,'API List'!$B$4:$S$298,6,0))=TRUE,"",VLOOKUP($B179,'API List'!$B$4:$S$298,6,0)))</f>
        <v>Done</v>
      </c>
      <c r="E179" s="15" t="str">
        <f>IF(B179="","-",IF(ISNA(VLOOKUP($B179,'API List'!$B$4:$S$299,3,0))=TRUE,"",VLOOKUP($B179,'API List'!$B$4:$S$299,3,0)))</f>
        <v>Thông báo</v>
      </c>
      <c r="F179" s="15" t="str">
        <f>IF(B179="","-",IF(ISNA(VLOOKUP($B179,'API List'!$B$4:$S$299,9,0))=TRUE,"",VLOOKUP($B179,'API List'!$B$4:$S$299,9,0)))</f>
        <v xml:space="preserve">GET </v>
      </c>
      <c r="G179" s="15" t="str">
        <f>IF(B179="","-",IF(ISNA(VLOOKUP($B179,'API List'!$B$4:$S$299,14,0))=TRUE,"",VLOOKUP($B179,'API List'!$B$4:$S$299,14,0)))</f>
        <v xml:space="preserve"> </v>
      </c>
      <c r="H179" s="15" t="str">
        <f>IF(B179="","-",IF(ISNA(VLOOKUP($B179,'API List'!$B$4:$S$299,15,0))=TRUE,"",VLOOKUP($B179,'API List'!$B$4:$S$299,15,0)))</f>
        <v xml:space="preserve">[_x000D_
    {_x000D_
        "_id": "68a3f580228113141b868f72", _x000D_
        "bookingId": null, _x000D_
        "clinicalRequireId": 0, _x000D_
        "clinicalResultId": 0, _x000D_
        "examinationId": 0, _x000D_
        "followUpExaminationId": 0, _x000D_
        "hospitalId": null, _x000D_
        "hskcbId": null, _x000D_
        "hsskId": null, _x000D_
        "htmlContent": "teste", _x000D_
        "mpi": null, _x000D_
        "ownerId": null, _x000D_
        "receptionId": 0, _x000D_
        "shortenContent": "teste", _x000D_
        "time": 1755575678402, _x000D_
        "title": "teste", _x000D_
        "type": 14, _x000D_
        "userId": null_x000D_
    }, _x000D_
    {_x000D_
        "_id": "68a3f692228113141b868f75",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1755575954267, _x000D_
        "title": "see", _x000D_
        "type": 14, _x000D_
        "userId": null_x000D_
    }, _x000D_
    {_x000D_
        "_id": "68a3f7a843586c2f4fbacad2",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1755576232120, _x000D_
        "title": "see", _x000D_
        "type": 14, _x000D_
        "userId": null_x000D_
    }, _x000D_
    {_x000D_
        "_id": "68a3fece43586c2f4fbacad6",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1755578247534, _x000D_
        "title": "see", _x000D_
        "type": 14, _x000D_
        "userId": null_x000D_
    }, _x000D_
    {_x000D_
        "_id": "68a3fece43586c2f4fbacad8",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1755578291128, _x000D_
        "title": "see", _x000D_
        "type": 14, _x000D_
        "userId": null_x000D_
    }, _x000D_
    {_x000D_
        "_id": "68a3fece43586c2f4fbacad0",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1755578313331, _x000D_
        "title": "see", _x000D_
        "type": 14, _x000D_
        "userId": null_x000D_
    }, _x000D_
    {_x000D_
        "_id": "68a3fece43586c2f4fbacad1",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1755578363442, _x000D_
        "title": "see", _x000D_
        "type": 14, _x000D_
        "userId": null_x000D_
    }, _x000D_
    {_x000D_
        "_id": "68a3fece43586c2f4fbaced1",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1755579045067, _x000D_
        "title": "see", _x000D_
        "type": 14, _x000D_
        "userId": null_x000D_
    }, _x000D_
    {_x000D_
        "_id": "68a3fece43586c2f4fbaded1",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1755579208543, _x000D_
        "title": "see", _x000D_
        "type": 14, _x000D_
        "userId": null_x000D_
    }_x000D_
] </v>
      </c>
      <c r="I179" s="21" t="s">
        <v>108</v>
      </c>
      <c r="J179" s="6" t="s">
        <v>1134</v>
      </c>
      <c r="K179" s="6" t="s">
        <v>1184</v>
      </c>
      <c r="L179" s="6" t="s">
        <v>1293</v>
      </c>
      <c r="M179" s="6" t="s">
        <v>17</v>
      </c>
      <c r="N179" s="6"/>
      <c r="O179" s="6"/>
      <c r="P179" s="6"/>
      <c r="Q179" s="6"/>
      <c r="R179" s="97" t="str">
        <f t="shared" si="5"/>
        <v>View</v>
      </c>
      <c r="S179" s="10"/>
    </row>
    <row r="180" spans="1:19" ht="198" x14ac:dyDescent="0.25">
      <c r="A180" s="66"/>
      <c r="B180" s="6" t="s">
        <v>1292</v>
      </c>
      <c r="C180" s="15" t="str">
        <f>IF(B180="","-",IF(ISNA(VLOOKUP($B180,'API List'!$B$4:$S$299,2,0))=TRUE,"",VLOOKUP($B180,'API List'!$B$4:$S$299,2,0)))</f>
        <v>#112</v>
      </c>
      <c r="D180" s="15" t="str">
        <f>IF(B180="","-",IF(ISNA(VLOOKUP($B180,'API List'!$B$4:$S$298,6,0))=TRUE,"",VLOOKUP($B180,'API List'!$B$4:$S$298,6,0)))</f>
        <v>Done</v>
      </c>
      <c r="E180" s="15" t="str">
        <f>IF(B180="","-",IF(ISNA(VLOOKUP($B180,'API List'!$B$4:$S$299,3,0))=TRUE,"",VLOOKUP($B180,'API List'!$B$4:$S$299,3,0)))</f>
        <v>Thông báo</v>
      </c>
      <c r="F180" s="15" t="str">
        <f>IF(B180="","-",IF(ISNA(VLOOKUP($B180,'API List'!$B$4:$S$299,9,0))=TRUE,"",VLOOKUP($B180,'API List'!$B$4:$S$299,9,0)))</f>
        <v xml:space="preserve">GET </v>
      </c>
      <c r="G180" s="15" t="str">
        <f>IF(B180="","-",IF(ISNA(VLOOKUP($B180,'API List'!$B$4:$S$299,14,0))=TRUE,"",VLOOKUP($B180,'API List'!$B$4:$S$299,14,0)))</f>
        <v xml:space="preserve"> </v>
      </c>
      <c r="H180" s="15" t="str">
        <f>IF(B180="","-",IF(ISNA(VLOOKUP($B180,'API List'!$B$4:$S$299,15,0))=TRUE,"",VLOOKUP($B180,'API List'!$B$4:$S$299,15,0)))</f>
        <v xml:space="preserve">{_x000D_
    "idx": 1, _x000D_
    "notification": [_x000D_
        {_x000D_
            "_id": "689d5e8edce5e7561215eb5d", _x000D_
            "bookingId": "689d5e8cdce5e7561215eb5b",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1755143820491, _x000D_
            "title": null, _x000D_
            "type": 8, _x000D_
            "userId": null_x000D_
        }, _x000D_
        {_x000D_
            "_id": "689d5e7dc46ce90d84b0ac82", _x000D_
            "bookingId": "689d5e7ac46ce90d84b0ac80",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1755143802980, _x000D_
            "title": null, _x000D_
            "type": 8, _x000D_
            "userId": null_x000D_
        }, _x000D_
        {_x000D_
            "_id": "689d5e11dce5e7561215eb5a", _x000D_
            "bookingId": "689d5e0fdce5e7561215eb58",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1755143695182, _x000D_
            "title": null, _x000D_
            "type": 8, _x000D_
            "userId": null_x000D_
        }, _x000D_
        {_x000D_
            "_id": "689d5e05dce5e7561215eb57", _x000D_
            "bookingId": "689d56e9dce5e7561215eb4a", _x000D_
            "clinicalRequireId": 0, _x000D_
            "clinicalResultId": 0, _x000D_
            "examinationId": 0, _x000D_
            "followUpExaminationId": 0, _x000D_
            "hospitalId": null, _x000D_
            "hskcbId": null, _x000D_
            "hsskId": null, _x000D_
            "htmlContent": "Lịch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 _x000D_
            "mpi": null, _x000D_
            "ownerId": "6895a3abd65841414b714eba", _x000D_
            "receptionId": 0, _x000D_
            "shortenContent": null, _x000D_
            "time": 1755143685411, _x000D_
            "title": null, _x000D_
            "type": 1, _x000D_
            "userId": null_x000D_
        }, _x000D_
        {_x000D_
            "_id": "689d5c2adce5e7561215eb51", _x000D_
            "bookingId": "689d5c27dce5e7561215eb4f",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1755143207752, _x000D_
            "title": null, _x000D_
            "type": 8, _x000D_
            "userId": null_x000D_
        }, _x000D_
        {_x000D_
            "_id": "689d56ecdce5e7561215eb4c", _x000D_
            "bookingId": "689d56e9dce5e7561215eb4a",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1755141865794, _x000D_
            "title": null, _x000D_
            "type": 8, _x000D_
            "userId": null_x000D_
        }_x000D_
    ]_x000D_
} </v>
      </c>
      <c r="I180" s="21" t="s">
        <v>108</v>
      </c>
      <c r="J180" s="6" t="s">
        <v>1134</v>
      </c>
      <c r="K180" s="6" t="s">
        <v>1184</v>
      </c>
      <c r="L180" s="6" t="s">
        <v>1294</v>
      </c>
      <c r="M180" s="6" t="s">
        <v>17</v>
      </c>
      <c r="N180" s="6"/>
      <c r="O180" s="6"/>
      <c r="P180" s="6"/>
      <c r="Q180" s="6"/>
      <c r="R180" s="97" t="str">
        <f t="shared" si="5"/>
        <v>View</v>
      </c>
      <c r="S180" s="10"/>
    </row>
    <row r="181" spans="1:19" ht="39.6" x14ac:dyDescent="0.25">
      <c r="A181" s="66"/>
      <c r="B181" s="6" t="s">
        <v>1291</v>
      </c>
      <c r="C181" s="15" t="str">
        <f>IF(B181="","-",IF(ISNA(VLOOKUP($B181,'API List'!$B$4:$S$299,2,0))=TRUE,"",VLOOKUP($B181,'API List'!$B$4:$S$299,2,0)))</f>
        <v>#111</v>
      </c>
      <c r="D181" s="15" t="str">
        <f>IF(B181="","-",IF(ISNA(VLOOKUP($B181,'API List'!$B$4:$S$298,6,0))=TRUE,"",VLOOKUP($B181,'API List'!$B$4:$S$298,6,0)))</f>
        <v>Done</v>
      </c>
      <c r="E181" s="15" t="str">
        <f>IF(B181="","-",IF(ISNA(VLOOKUP($B181,'API List'!$B$4:$S$299,3,0))=TRUE,"",VLOOKUP($B181,'API List'!$B$4:$S$299,3,0)))</f>
        <v>Thông báo</v>
      </c>
      <c r="F181" s="15" t="str">
        <f>IF(B181="","-",IF(ISNA(VLOOKUP($B181,'API List'!$B$4:$S$299,9,0))=TRUE,"",VLOOKUP($B181,'API List'!$B$4:$S$299,9,0)))</f>
        <v xml:space="preserve">GET </v>
      </c>
      <c r="G181" s="15" t="str">
        <f>IF(B181="","-",IF(ISNA(VLOOKUP($B181,'API List'!$B$4:$S$299,14,0))=TRUE,"",VLOOKUP($B181,'API List'!$B$4:$S$299,14,0)))</f>
        <v xml:space="preserve"> </v>
      </c>
      <c r="H181" s="15" t="str">
        <f>IF(B181="","-",IF(ISNA(VLOOKUP($B181,'API List'!$B$4:$S$299,15,0))=TRUE,"",VLOOKUP($B181,'API List'!$B$4:$S$299,15,0)))</f>
        <v xml:space="preserve">[_x000D_
    {_x000D_
        "_id": "68a3f580228113141b868f72", _x000D_
        "bookingId": null, _x000D_
        "clinicalRequireId": 0, _x000D_
        "clinicalResultId": 0, _x000D_
        "examinationId": 0, _x000D_
        "followUpExaminationId": 0, _x000D_
        "hospitalId": null, _x000D_
        "hskcbId": null, _x000D_
        "hsskId": null, _x000D_
        "htmlContent": "teste", _x000D_
        "mpi": null, _x000D_
        "ownerId": null, _x000D_
        "receptionId": 0, _x000D_
        "shortenContent": "teste", _x000D_
        "time": 1755575678402, _x000D_
        "title": "teste", _x000D_
        "type": 14, _x000D_
        "userId": null_x000D_
    }, _x000D_
    {_x000D_
        "_id": "68a3f692228113141b868f75",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1755575954267, _x000D_
        "title": "see", _x000D_
        "type": 14, _x000D_
        "userId": null_x000D_
    }, _x000D_
    {_x000D_
        "_id": "68a3f7a843586c2f4fbacad2",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1755576232120, _x000D_
        "title": "see", _x000D_
        "type": 14, _x000D_
        "userId": null_x000D_
    }, _x000D_
    {_x000D_
        "_id": "68a3fece43586c2f4fbacad6",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1755578247534, _x000D_
        "title": "see", _x000D_
        "type": 14, _x000D_
        "userId": null_x000D_
    }, _x000D_
    {_x000D_
        "_id": "68a3fece43586c2f4fbacad8",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1755578291128, _x000D_
        "title": "see", _x000D_
        "type": 14, _x000D_
        "userId": null_x000D_
    }, _x000D_
    {_x000D_
        "_id": "68a3fece43586c2f4fbacad0",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1755578313331, _x000D_
        "title": "see", _x000D_
        "type": 14, _x000D_
        "userId": null_x000D_
    }, _x000D_
    {_x000D_
        "_id": "68a3fece43586c2f4fbacad1",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1755578363442, _x000D_
        "title": "see", _x000D_
        "type": 14, _x000D_
        "userId": null_x000D_
    }, _x000D_
    {_x000D_
        "_id": "68a3fece43586c2f4fbaced1",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1755579045067, _x000D_
        "title": "see", _x000D_
        "type": 14, _x000D_
        "userId": null_x000D_
    }, _x000D_
    {_x000D_
        "_id": "68a3fece43586c2f4fbaded1", _x000D_
        "bookingId": null, _x000D_
        "clinicalRequireId": 0, _x000D_
        "clinicalResultId": 0, _x000D_
        "examinationId": 0, _x000D_
        "followUpExaminationId": 0, _x000D_
        "hospitalId": null, _x000D_
        "hskcbId": null, _x000D_
        "hsskId": null, _x000D_
        "htmlContent": "see", _x000D_
        "mpi": null, _x000D_
        "ownerId": null, _x000D_
        "receptionId": 0, _x000D_
        "shortenContent": "see", _x000D_
        "time": 1755579208543, _x000D_
        "title": "see", _x000D_
        "type": 14, _x000D_
        "userId": null_x000D_
    }_x000D_
] </v>
      </c>
      <c r="I181" s="21" t="s">
        <v>108</v>
      </c>
      <c r="J181" s="6" t="s">
        <v>1134</v>
      </c>
      <c r="K181" s="6" t="s">
        <v>317</v>
      </c>
      <c r="L181" s="6" t="s">
        <v>1288</v>
      </c>
      <c r="M181" s="6" t="s">
        <v>12</v>
      </c>
      <c r="N181" s="6"/>
      <c r="O181" s="6"/>
      <c r="P181" s="179" t="s">
        <v>1245</v>
      </c>
      <c r="Q181" s="6"/>
      <c r="R181" s="97" t="str">
        <f t="shared" si="5"/>
        <v>View</v>
      </c>
      <c r="S181" s="10"/>
    </row>
    <row r="182" spans="1:19" ht="39.6" x14ac:dyDescent="0.25">
      <c r="A182" s="66"/>
      <c r="B182" s="6" t="s">
        <v>1292</v>
      </c>
      <c r="C182" s="15" t="str">
        <f>IF(B182="","-",IF(ISNA(VLOOKUP($B182,'API List'!$B$4:$S$299,2,0))=TRUE,"",VLOOKUP($B182,'API List'!$B$4:$S$299,2,0)))</f>
        <v>#112</v>
      </c>
      <c r="D182" s="15" t="str">
        <f>IF(B182="","-",IF(ISNA(VLOOKUP($B182,'API List'!$B$4:$S$298,6,0))=TRUE,"",VLOOKUP($B182,'API List'!$B$4:$S$298,6,0)))</f>
        <v>Done</v>
      </c>
      <c r="E182" s="15" t="str">
        <f>IF(B182="","-",IF(ISNA(VLOOKUP($B182,'API List'!$B$4:$S$299,3,0))=TRUE,"",VLOOKUP($B182,'API List'!$B$4:$S$299,3,0)))</f>
        <v>Thông báo</v>
      </c>
      <c r="F182" s="15" t="str">
        <f>IF(B182="","-",IF(ISNA(VLOOKUP($B182,'API List'!$B$4:$S$299,9,0))=TRUE,"",VLOOKUP($B182,'API List'!$B$4:$S$299,9,0)))</f>
        <v xml:space="preserve">GET </v>
      </c>
      <c r="G182" s="15" t="str">
        <f>IF(B182="","-",IF(ISNA(VLOOKUP($B182,'API List'!$B$4:$S$299,14,0))=TRUE,"",VLOOKUP($B182,'API List'!$B$4:$S$299,14,0)))</f>
        <v xml:space="preserve"> </v>
      </c>
      <c r="H182" s="15" t="str">
        <f>IF(B182="","-",IF(ISNA(VLOOKUP($B182,'API List'!$B$4:$S$299,15,0))=TRUE,"",VLOOKUP($B182,'API List'!$B$4:$S$299,15,0)))</f>
        <v xml:space="preserve">{_x000D_
    "idx": 1, _x000D_
    "notification": [_x000D_
        {_x000D_
            "_id": "689d5e8edce5e7561215eb5d", _x000D_
            "bookingId": "689d5e8cdce5e7561215eb5b",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1755143820491, _x000D_
            "title": null, _x000D_
            "type": 8, _x000D_
            "userId": null_x000D_
        }, _x000D_
        {_x000D_
            "_id": "689d5e7dc46ce90d84b0ac82", _x000D_
            "bookingId": "689d5e7ac46ce90d84b0ac80",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1755143802980, _x000D_
            "title": null, _x000D_
            "type": 8, _x000D_
            "userId": null_x000D_
        }, _x000D_
        {_x000D_
            "_id": "689d5e11dce5e7561215eb5a", _x000D_
            "bookingId": "689d5e0fdce5e7561215eb58",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1755143695182, _x000D_
            "title": null, _x000D_
            "type": 8, _x000D_
            "userId": null_x000D_
        }, _x000D_
        {_x000D_
            "_id": "689d5e05dce5e7561215eb57", _x000D_
            "bookingId": "689d56e9dce5e7561215eb4a", _x000D_
            "clinicalRequireId": 0, _x000D_
            "clinicalResultId": 0, _x000D_
            "examinationId": 0, _x000D_
            "followUpExaminationId": 0, _x000D_
            "hospitalId": null, _x000D_
            "hskcbId": null, _x000D_
            "hsskId": null, _x000D_
            "htmlContent": "Lịch hẹn của quý khách TÉT TÉT lúc 07:00 15 08 2025 tại Bệnh viện Hoàn Mỹ Sài Gòn đã được xác nhận. Mời quý khách tới quầy tiếp nhận dịch vụ ONLINE tại Bệnh viện Hoàn Mỹ Sài Gòn trước giờ hẹn 15 phút để được tiếp đón và khám bệnh thuận tiện nhất.", _x000D_
            "mpi": null, _x000D_
            "ownerId": "6895a3abd65841414b714eba", _x000D_
            "receptionId": 0, _x000D_
            "shortenContent": null, _x000D_
            "time": 1755143685411, _x000D_
            "title": null, _x000D_
            "type": 1, _x000D_
            "userId": null_x000D_
        }, _x000D_
        {_x000D_
            "_id": "689d5c2adce5e7561215eb51", _x000D_
            "bookingId": "689d5c27dce5e7561215eb4f",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1755143207752, _x000D_
            "title": null, _x000D_
            "type": 8, _x000D_
            "userId": null_x000D_
        }, _x000D_
        {_x000D_
            "_id": "689d56ecdce5e7561215eb4c", _x000D_
            "bookingId": "689d56e9dce5e7561215eb4a", _x000D_
            "clinicalRequireId": 0, _x000D_
            "clinicalResultId": 0, _x000D_
            "examinationId": 0, _x000D_
            "followUpExaminationId": 0, _x000D_
            "hospitalId": null, _x000D_
            "hskcbId": null, _x000D_
            "hsskId": null, _x000D_
            "htmlContent": "Cảm ơn quý khách TÉT TÉT đã đặt lịch hẹn khám trên ứng dụng Bệnh viện Hoàn Mỹ Sài Gòn. Vui lòng chờ Bệnh viện Hoàn Mỹ Sài Gòn xem xét và phản hồi trong thời gian sớm nhất.", _x000D_
            "mpi": null, _x000D_
            "ownerId": "6895a3abd65841414b714eba", _x000D_
            "receptionId": 0, _x000D_
            "shortenContent": null, _x000D_
            "time": 1755141865794, _x000D_
            "title": null, _x000D_
            "type": 8, _x000D_
            "userId": null_x000D_
        }_x000D_
    ]_x000D_
} </v>
      </c>
      <c r="I182" s="21" t="s">
        <v>108</v>
      </c>
      <c r="J182" s="6" t="s">
        <v>1134</v>
      </c>
      <c r="K182" s="6" t="s">
        <v>317</v>
      </c>
      <c r="L182" s="6" t="s">
        <v>1295</v>
      </c>
      <c r="M182" s="6" t="s">
        <v>12</v>
      </c>
      <c r="N182" s="6"/>
      <c r="O182" s="6"/>
      <c r="P182" s="179" t="s">
        <v>1245</v>
      </c>
      <c r="Q182" s="6"/>
      <c r="R182" s="97" t="str">
        <f t="shared" si="5"/>
        <v>View</v>
      </c>
      <c r="S182" s="10"/>
    </row>
    <row r="183" spans="1:19" x14ac:dyDescent="0.25">
      <c r="A183" s="66"/>
      <c r="B183" s="6"/>
      <c r="C183" s="15" t="str">
        <f>IF(B183="","-",IF(ISNA(VLOOKUP($B183,'API List'!$B$4:$S$299,2,0))=TRUE,"",VLOOKUP($B183,'API List'!$B$4:$S$299,2,0)))</f>
        <v>-</v>
      </c>
      <c r="D183" s="15" t="str">
        <f>IF(B183="","-",IF(ISNA(VLOOKUP($B183,'API List'!$B$4:$S$298,6,0))=TRUE,"",VLOOKUP($B183,'API List'!$B$4:$S$298,6,0)))</f>
        <v>-</v>
      </c>
      <c r="E183" s="15" t="str">
        <f>IF(B183="","-",IF(ISNA(VLOOKUP($B183,'API List'!$B$4:$S$299,3,0))=TRUE,"",VLOOKUP($B183,'API List'!$B$4:$S$299,3,0)))</f>
        <v>-</v>
      </c>
      <c r="F183" s="15" t="str">
        <f>IF(B183="","-",IF(ISNA(VLOOKUP($B183,'API List'!$B$4:$S$299,9,0))=TRUE,"",VLOOKUP($B183,'API List'!$B$4:$S$299,9,0)))</f>
        <v>-</v>
      </c>
      <c r="G183" s="15" t="str">
        <f>IF(B183="","-",IF(ISNA(VLOOKUP($B183,'API List'!$B$4:$S$299,14,0))=TRUE,"",VLOOKUP($B183,'API List'!$B$4:$S$299,14,0)))</f>
        <v>-</v>
      </c>
      <c r="H183" s="15" t="str">
        <f>IF(B183="","-",IF(ISNA(VLOOKUP($B183,'API List'!$B$4:$S$299,15,0))=TRUE,"",VLOOKUP($B183,'API List'!$B$4:$S$299,15,0)))</f>
        <v>-</v>
      </c>
      <c r="I183" s="21" t="s">
        <v>108</v>
      </c>
      <c r="J183" s="6"/>
      <c r="K183" s="6"/>
      <c r="L183" s="6"/>
      <c r="M183" s="6"/>
      <c r="N183" s="6"/>
      <c r="O183" s="6"/>
      <c r="P183" s="6"/>
      <c r="Q183" s="6"/>
      <c r="R183" s="97" t="str">
        <f t="shared" si="5"/>
        <v>View</v>
      </c>
      <c r="S183" s="10"/>
    </row>
    <row r="184" spans="1:19" x14ac:dyDescent="0.25">
      <c r="A184" s="66"/>
      <c r="B184" s="6"/>
      <c r="C184" s="15" t="str">
        <f>IF(B184="","-",IF(ISNA(VLOOKUP($B184,'API List'!$B$4:$S$299,2,0))=TRUE,"",VLOOKUP($B184,'API List'!$B$4:$S$299,2,0)))</f>
        <v>-</v>
      </c>
      <c r="D184" s="15" t="str">
        <f>IF(B184="","-",IF(ISNA(VLOOKUP($B184,'API List'!$B$4:$S$298,6,0))=TRUE,"",VLOOKUP($B184,'API List'!$B$4:$S$298,6,0)))</f>
        <v>-</v>
      </c>
      <c r="E184" s="15" t="str">
        <f>IF(B184="","-",IF(ISNA(VLOOKUP($B184,'API List'!$B$4:$S$299,3,0))=TRUE,"",VLOOKUP($B184,'API List'!$B$4:$S$299,3,0)))</f>
        <v>-</v>
      </c>
      <c r="F184" s="15" t="str">
        <f>IF(B184="","-",IF(ISNA(VLOOKUP($B184,'API List'!$B$4:$S$299,9,0))=TRUE,"",VLOOKUP($B184,'API List'!$B$4:$S$299,9,0)))</f>
        <v>-</v>
      </c>
      <c r="G184" s="15" t="str">
        <f>IF(B184="","-",IF(ISNA(VLOOKUP($B184,'API List'!$B$4:$S$299,14,0))=TRUE,"",VLOOKUP($B184,'API List'!$B$4:$S$299,14,0)))</f>
        <v>-</v>
      </c>
      <c r="H184" s="15" t="str">
        <f>IF(B184="","-",IF(ISNA(VLOOKUP($B184,'API List'!$B$4:$S$299,15,0))=TRUE,"",VLOOKUP($B184,'API List'!$B$4:$S$299,15,0)))</f>
        <v>-</v>
      </c>
      <c r="I184" s="21" t="s">
        <v>108</v>
      </c>
      <c r="J184" s="6"/>
      <c r="K184" s="6"/>
      <c r="L184" s="6"/>
      <c r="M184" s="6"/>
      <c r="N184" s="6"/>
      <c r="O184" s="6"/>
      <c r="P184" s="6"/>
      <c r="Q184" s="6"/>
      <c r="R184" s="97" t="str">
        <f t="shared" si="5"/>
        <v>View</v>
      </c>
      <c r="S184" s="10"/>
    </row>
    <row r="185" spans="1:19" x14ac:dyDescent="0.25">
      <c r="A185" s="66"/>
      <c r="B185" s="6"/>
      <c r="C185" s="15" t="str">
        <f>IF(B185="","-",IF(ISNA(VLOOKUP($B185,'API List'!$B$4:$S$299,2,0))=TRUE,"",VLOOKUP($B185,'API List'!$B$4:$S$299,2,0)))</f>
        <v>-</v>
      </c>
      <c r="D185" s="15" t="str">
        <f>IF(B185="","-",IF(ISNA(VLOOKUP($B185,'API List'!$B$4:$S$298,6,0))=TRUE,"",VLOOKUP($B185,'API List'!$B$4:$S$298,6,0)))</f>
        <v>-</v>
      </c>
      <c r="E185" s="15" t="str">
        <f>IF(B185="","-",IF(ISNA(VLOOKUP($B185,'API List'!$B$4:$S$299,3,0))=TRUE,"",VLOOKUP($B185,'API List'!$B$4:$S$299,3,0)))</f>
        <v>-</v>
      </c>
      <c r="F185" s="15" t="str">
        <f>IF(B185="","-",IF(ISNA(VLOOKUP($B185,'API List'!$B$4:$S$299,9,0))=TRUE,"",VLOOKUP($B185,'API List'!$B$4:$S$299,9,0)))</f>
        <v>-</v>
      </c>
      <c r="G185" s="15" t="str">
        <f>IF(B185="","-",IF(ISNA(VLOOKUP($B185,'API List'!$B$4:$S$299,14,0))=TRUE,"",VLOOKUP($B185,'API List'!$B$4:$S$299,14,0)))</f>
        <v>-</v>
      </c>
      <c r="H185" s="15" t="str">
        <f>IF(B185="","-",IF(ISNA(VLOOKUP($B185,'API List'!$B$4:$S$299,15,0))=TRUE,"",VLOOKUP($B185,'API List'!$B$4:$S$299,15,0)))</f>
        <v>-</v>
      </c>
      <c r="I185" s="21" t="s">
        <v>108</v>
      </c>
      <c r="J185" s="6"/>
      <c r="K185" s="6"/>
      <c r="L185" s="6"/>
      <c r="M185" s="6"/>
      <c r="N185" s="6"/>
      <c r="O185" s="6"/>
      <c r="P185" s="6"/>
      <c r="Q185" s="6"/>
      <c r="R185" s="97" t="str">
        <f t="shared" si="5"/>
        <v>View</v>
      </c>
      <c r="S185" s="10"/>
    </row>
    <row r="186" spans="1:19" x14ac:dyDescent="0.25">
      <c r="A186" s="66"/>
      <c r="B186" s="6"/>
      <c r="C186" s="15" t="str">
        <f>IF(B186="","-",IF(ISNA(VLOOKUP($B186,'API List'!$B$4:$S$299,2,0))=TRUE,"",VLOOKUP($B186,'API List'!$B$4:$S$299,2,0)))</f>
        <v>-</v>
      </c>
      <c r="D186" s="15" t="str">
        <f>IF(B186="","-",IF(ISNA(VLOOKUP($B186,'API List'!$B$4:$S$298,6,0))=TRUE,"",VLOOKUP($B186,'API List'!$B$4:$S$298,6,0)))</f>
        <v>-</v>
      </c>
      <c r="E186" s="15" t="str">
        <f>IF(B186="","-",IF(ISNA(VLOOKUP($B186,'API List'!$B$4:$S$299,3,0))=TRUE,"",VLOOKUP($B186,'API List'!$B$4:$S$299,3,0)))</f>
        <v>-</v>
      </c>
      <c r="F186" s="15" t="str">
        <f>IF(B186="","-",IF(ISNA(VLOOKUP($B186,'API List'!$B$4:$S$299,9,0))=TRUE,"",VLOOKUP($B186,'API List'!$B$4:$S$299,9,0)))</f>
        <v>-</v>
      </c>
      <c r="G186" s="15" t="str">
        <f>IF(B186="","-",IF(ISNA(VLOOKUP($B186,'API List'!$B$4:$S$299,14,0))=TRUE,"",VLOOKUP($B186,'API List'!$B$4:$S$299,14,0)))</f>
        <v>-</v>
      </c>
      <c r="H186" s="15" t="str">
        <f>IF(B186="","-",IF(ISNA(VLOOKUP($B186,'API List'!$B$4:$S$299,15,0))=TRUE,"",VLOOKUP($B186,'API List'!$B$4:$S$299,15,0)))</f>
        <v>-</v>
      </c>
      <c r="I186" s="21" t="s">
        <v>108</v>
      </c>
      <c r="J186" s="6"/>
      <c r="K186" s="6"/>
      <c r="L186" s="6"/>
      <c r="M186" s="6"/>
      <c r="N186" s="6"/>
      <c r="O186" s="6"/>
      <c r="P186" s="6"/>
      <c r="Q186" s="6"/>
      <c r="R186" s="97" t="str">
        <f t="shared" si="5"/>
        <v>View</v>
      </c>
      <c r="S186" s="10"/>
    </row>
    <row r="187" spans="1:19" s="131" customFormat="1" ht="26.4" x14ac:dyDescent="0.25">
      <c r="A187" s="126"/>
      <c r="B187" s="127" t="s">
        <v>1296</v>
      </c>
      <c r="C187" s="128" t="str">
        <f>IF(B187="","-",IF(ISNA(VLOOKUP($B187,'API List'!$B$4:$S$299,2,0))=TRUE,"",VLOOKUP($B187,'API List'!$B$4:$S$299,2,0)))</f>
        <v>#144</v>
      </c>
      <c r="D187" s="128">
        <f>IF(B187="","-",IF(ISNA(VLOOKUP($B187,'API List'!$B$4:$S$298,6,0))=TRUE,"",VLOOKUP($B187,'API List'!$B$4:$S$298,6,0)))</f>
        <v>0</v>
      </c>
      <c r="E187" s="128" t="str">
        <f>IF(B187="","-",IF(ISNA(VLOOKUP($B187,'API List'!$B$4:$S$299,3,0))=TRUE,"",VLOOKUP($B187,'API List'!$B$4:$S$299,3,0)))</f>
        <v>Group: Hủy chia sẻ hồ sơ y tế các tài khoản đang xem dữ liệu</v>
      </c>
      <c r="F187" s="128">
        <f>IF(B187="","-",IF(ISNA(VLOOKUP($B187,'API List'!$B$4:$S$299,9,0))=TRUE,"",VLOOKUP($B187,'API List'!$B$4:$S$299,9,0)))</f>
        <v>0</v>
      </c>
      <c r="G187" s="128">
        <f>IF(B187="","-",IF(ISNA(VLOOKUP($B187,'API List'!$B$4:$S$299,14,0))=TRUE,"",VLOOKUP($B187,'API List'!$B$4:$S$299,14,0)))</f>
        <v>0</v>
      </c>
      <c r="H187" s="128">
        <f>IF(B187="","-",IF(ISNA(VLOOKUP($B187,'API List'!$B$4:$S$299,15,0))=TRUE,"",VLOOKUP($B187,'API List'!$B$4:$S$299,15,0)))</f>
        <v>0</v>
      </c>
      <c r="I187" s="129" t="s">
        <v>108</v>
      </c>
      <c r="J187" s="127"/>
      <c r="K187" s="127"/>
      <c r="L187" s="127"/>
      <c r="M187" s="127"/>
      <c r="N187" s="127"/>
      <c r="O187" s="127"/>
      <c r="P187" s="127"/>
      <c r="Q187" s="127"/>
      <c r="R187" s="130" t="str">
        <f t="shared" si="5"/>
        <v>View</v>
      </c>
    </row>
    <row r="188" spans="1:19" ht="52.8" x14ac:dyDescent="0.25">
      <c r="A188" s="66"/>
      <c r="B188" s="6" t="s">
        <v>1297</v>
      </c>
      <c r="C188" s="15" t="str">
        <f>IF(B188="","-",IF(ISNA(VLOOKUP($B188,'API List'!$B$4:$S$299,2,0))=TRUE,"",VLOOKUP($B188,'API List'!$B$4:$S$299,2,0)))</f>
        <v>#145</v>
      </c>
      <c r="D188" s="15" t="str">
        <f>IF(B188="","-",IF(ISNA(VLOOKUP($B188,'API List'!$B$4:$S$298,6,0))=TRUE,"",VLOOKUP($B188,'API List'!$B$4:$S$298,6,0)))</f>
        <v>Done</v>
      </c>
      <c r="E188" s="15" t="str">
        <f>IF(B188="","-",IF(ISNA(VLOOKUP($B188,'API List'!$B$4:$S$299,3,0))=TRUE,"",VLOOKUP($B188,'API List'!$B$4:$S$299,3,0)))</f>
        <v>Hồ sơ &gt; Quản lý chia sẻ hồ sơ &gt; Dừng chia sẻ</v>
      </c>
      <c r="F188" s="15" t="str">
        <f>IF(B188="","-",IF(ISNA(VLOOKUP($B188,'API List'!$B$4:$S$299,9,0))=TRUE,"",VLOOKUP($B188,'API List'!$B$4:$S$299,9,0)))</f>
        <v xml:space="preserve">POST </v>
      </c>
      <c r="G188" s="15" t="str">
        <f>IF(B188="","-",IF(ISNA(VLOOKUP($B188,'API List'!$B$4:$S$299,14,0))=TRUE,"",VLOOKUP($B188,'API List'!$B$4:$S$299,14,0)))</f>
        <v xml:space="preserve">{_x000D_
    "mpi": "230246613"_x000D_
} </v>
      </c>
      <c r="H188" s="15" t="str">
        <f>IF(B188="","-",IF(ISNA(VLOOKUP($B188,'API List'!$B$4:$S$299,15,0))=TRUE,"",VLOOKUP($B188,'API List'!$B$4:$S$299,15,0)))</f>
        <v xml:space="preserve">{_x000D_
    "soDienThoai": "0933574699"_x000D_
} </v>
      </c>
      <c r="I188" s="21" t="s">
        <v>108</v>
      </c>
      <c r="J188" s="6" t="s">
        <v>1134</v>
      </c>
      <c r="K188" s="6" t="s">
        <v>1135</v>
      </c>
      <c r="L188" s="132" t="s">
        <v>1180</v>
      </c>
      <c r="M188" s="6" t="s">
        <v>17</v>
      </c>
      <c r="N188" s="6"/>
      <c r="O188" s="6"/>
      <c r="P188" s="6"/>
      <c r="Q188" s="6"/>
      <c r="R188" s="97" t="str">
        <f t="shared" si="5"/>
        <v>View</v>
      </c>
      <c r="S188" s="10"/>
    </row>
    <row r="189" spans="1:19" ht="52.8" x14ac:dyDescent="0.25">
      <c r="A189" s="66"/>
      <c r="B189" s="6" t="s">
        <v>1298</v>
      </c>
      <c r="C189" s="15" t="str">
        <f>IF(B189="","-",IF(ISNA(VLOOKUP($B189,'API List'!$B$4:$S$299,2,0))=TRUE,"",VLOOKUP($B189,'API List'!$B$4:$S$299,2,0)))</f>
        <v>#146</v>
      </c>
      <c r="D189" s="15" t="str">
        <f>IF(B189="","-",IF(ISNA(VLOOKUP($B189,'API List'!$B$4:$S$298,6,0))=TRUE,"",VLOOKUP($B189,'API List'!$B$4:$S$298,6,0)))</f>
        <v>Done</v>
      </c>
      <c r="E189" s="15" t="str">
        <f>IF(B189="","-",IF(ISNA(VLOOKUP($B189,'API List'!$B$4:$S$299,3,0))=TRUE,"",VLOOKUP($B189,'API List'!$B$4:$S$299,3,0)))</f>
        <v>Hồ sơ &gt; Quản lý chia sẻ hồ sơ &gt; Dừng chia sẻ &gt; Xác thực OTP</v>
      </c>
      <c r="F189" s="15" t="str">
        <f>IF(B189="","-",IF(ISNA(VLOOKUP($B189,'API List'!$B$4:$S$299,9,0))=TRUE,"",VLOOKUP($B189,'API List'!$B$4:$S$299,9,0)))</f>
        <v xml:space="preserve">POST </v>
      </c>
      <c r="G189" s="15" t="str">
        <f>IF(B189="","-",IF(ISNA(VLOOKUP($B189,'API List'!$B$4:$S$299,14,0))=TRUE,"",VLOOKUP($B189,'API List'!$B$4:$S$299,14,0)))</f>
        <v xml:space="preserve">{_x000D_
    "mpi": "230246613", _x000D_
    "phoneNumber": "0933574699", _x000D_
    "token": "111111", _x000D_
    "userInfoId": "68a54fee7883724f8a680927"_x000D_
} </v>
      </c>
      <c r="H189" s="15" t="str">
        <f>IF(B189="","-",IF(ISNA(VLOOKUP($B189,'API List'!$B$4:$S$299,15,0))=TRUE,"",VLOOKUP($B189,'API List'!$B$4:$S$299,15,0)))</f>
        <v xml:space="preserve">true </v>
      </c>
      <c r="I189" s="21" t="s">
        <v>108</v>
      </c>
      <c r="J189" s="6" t="s">
        <v>1134</v>
      </c>
      <c r="K189" s="6" t="s">
        <v>1135</v>
      </c>
      <c r="L189" s="132" t="s">
        <v>1180</v>
      </c>
      <c r="M189" s="6" t="s">
        <v>17</v>
      </c>
      <c r="N189" s="6"/>
      <c r="O189" s="6"/>
      <c r="P189" s="6"/>
      <c r="Q189" s="6"/>
      <c r="R189" s="97" t="str">
        <f t="shared" si="5"/>
        <v>View</v>
      </c>
      <c r="S189" s="10"/>
    </row>
    <row r="190" spans="1:19" ht="211.2" x14ac:dyDescent="0.25">
      <c r="A190" s="66"/>
      <c r="B190" s="6" t="s">
        <v>1297</v>
      </c>
      <c r="C190" s="15" t="str">
        <f>IF(B190="","-",IF(ISNA(VLOOKUP($B190,'API List'!$B$4:$S$299,2,0))=TRUE,"",VLOOKUP($B190,'API List'!$B$4:$S$299,2,0)))</f>
        <v>#145</v>
      </c>
      <c r="D190" s="15" t="str">
        <f>IF(B190="","-",IF(ISNA(VLOOKUP($B190,'API List'!$B$4:$S$298,6,0))=TRUE,"",VLOOKUP($B190,'API List'!$B$4:$S$298,6,0)))</f>
        <v>Done</v>
      </c>
      <c r="E190" s="15" t="str">
        <f>IF(B190="","-",IF(ISNA(VLOOKUP($B190,'API List'!$B$4:$S$299,3,0))=TRUE,"",VLOOKUP($B190,'API List'!$B$4:$S$299,3,0)))</f>
        <v>Hồ sơ &gt; Quản lý chia sẻ hồ sơ &gt; Dừng chia sẻ</v>
      </c>
      <c r="F190" s="15" t="str">
        <f>IF(B190="","-",IF(ISNA(VLOOKUP($B190,'API List'!$B$4:$S$299,9,0))=TRUE,"",VLOOKUP($B190,'API List'!$B$4:$S$299,9,0)))</f>
        <v xml:space="preserve">POST </v>
      </c>
      <c r="G190" s="15" t="str">
        <f>IF(B190="","-",IF(ISNA(VLOOKUP($B190,'API List'!$B$4:$S$299,14,0))=TRUE,"",VLOOKUP($B190,'API List'!$B$4:$S$299,14,0)))</f>
        <v xml:space="preserve">{_x000D_
    "mpi": "230246613"_x000D_
} </v>
      </c>
      <c r="H190" s="15" t="str">
        <f>IF(B190="","-",IF(ISNA(VLOOKUP($B190,'API List'!$B$4:$S$299,15,0))=TRUE,"",VLOOKUP($B190,'API List'!$B$4:$S$299,15,0)))</f>
        <v xml:space="preserve">{_x000D_
    "soDienThoai": "0933574699"_x000D_
} </v>
      </c>
      <c r="I190" s="21" t="s">
        <v>108</v>
      </c>
      <c r="J190" s="6" t="s">
        <v>1134</v>
      </c>
      <c r="K190" s="6" t="s">
        <v>1184</v>
      </c>
      <c r="L190" s="6" t="s">
        <v>1299</v>
      </c>
      <c r="M190" s="6" t="s">
        <v>12</v>
      </c>
      <c r="N190" s="6"/>
      <c r="O190" s="6"/>
      <c r="P190" s="179" t="s">
        <v>1300</v>
      </c>
      <c r="Q190" s="6"/>
      <c r="R190" s="97" t="str">
        <f t="shared" si="5"/>
        <v>View</v>
      </c>
      <c r="S190" s="10"/>
    </row>
    <row r="191" spans="1:19" ht="211.2" x14ac:dyDescent="0.25">
      <c r="A191" s="66"/>
      <c r="B191" s="6" t="s">
        <v>1298</v>
      </c>
      <c r="C191" s="15" t="str">
        <f>IF(B191="","-",IF(ISNA(VLOOKUP($B191,'API List'!$B$4:$S$299,2,0))=TRUE,"",VLOOKUP($B191,'API List'!$B$4:$S$299,2,0)))</f>
        <v>#146</v>
      </c>
      <c r="D191" s="15" t="str">
        <f>IF(B191="","-",IF(ISNA(VLOOKUP($B191,'API List'!$B$4:$S$298,6,0))=TRUE,"",VLOOKUP($B191,'API List'!$B$4:$S$298,6,0)))</f>
        <v>Done</v>
      </c>
      <c r="E191" s="15" t="str">
        <f>IF(B191="","-",IF(ISNA(VLOOKUP($B191,'API List'!$B$4:$S$299,3,0))=TRUE,"",VLOOKUP($B191,'API List'!$B$4:$S$299,3,0)))</f>
        <v>Hồ sơ &gt; Quản lý chia sẻ hồ sơ &gt; Dừng chia sẻ &gt; Xác thực OTP</v>
      </c>
      <c r="F191" s="15" t="str">
        <f>IF(B191="","-",IF(ISNA(VLOOKUP($B191,'API List'!$B$4:$S$299,9,0))=TRUE,"",VLOOKUP($B191,'API List'!$B$4:$S$299,9,0)))</f>
        <v xml:space="preserve">POST </v>
      </c>
      <c r="G191" s="15" t="str">
        <f>IF(B191="","-",IF(ISNA(VLOOKUP($B191,'API List'!$B$4:$S$299,14,0))=TRUE,"",VLOOKUP($B191,'API List'!$B$4:$S$299,14,0)))</f>
        <v xml:space="preserve">{_x000D_
    "mpi": "230246613", _x000D_
    "phoneNumber": "0933574699", _x000D_
    "token": "111111", _x000D_
    "userInfoId": "68a54fee7883724f8a680927"_x000D_
} </v>
      </c>
      <c r="H191" s="15" t="str">
        <f>IF(B191="","-",IF(ISNA(VLOOKUP($B191,'API List'!$B$4:$S$299,15,0))=TRUE,"",VLOOKUP($B191,'API List'!$B$4:$S$299,15,0)))</f>
        <v xml:space="preserve">true </v>
      </c>
      <c r="I191" s="21" t="s">
        <v>108</v>
      </c>
      <c r="J191" s="6" t="s">
        <v>1134</v>
      </c>
      <c r="K191" s="6" t="s">
        <v>1184</v>
      </c>
      <c r="L191" s="6" t="s">
        <v>1301</v>
      </c>
      <c r="M191" s="6" t="s">
        <v>12</v>
      </c>
      <c r="N191" s="6"/>
      <c r="O191" s="6"/>
      <c r="P191" s="179" t="s">
        <v>1300</v>
      </c>
      <c r="Q191" s="6"/>
      <c r="R191" s="97" t="str">
        <f t="shared" si="5"/>
        <v>View</v>
      </c>
      <c r="S191" s="10"/>
    </row>
    <row r="192" spans="1:19" ht="39.6" x14ac:dyDescent="0.25">
      <c r="A192" s="66"/>
      <c r="B192" s="6" t="s">
        <v>1297</v>
      </c>
      <c r="C192" s="15" t="str">
        <f>IF(B192="","-",IF(ISNA(VLOOKUP($B192,'API List'!$B$4:$S$299,2,0))=TRUE,"",VLOOKUP($B192,'API List'!$B$4:$S$299,2,0)))</f>
        <v>#145</v>
      </c>
      <c r="D192" s="15" t="str">
        <f>IF(B192="","-",IF(ISNA(VLOOKUP($B192,'API List'!$B$4:$S$298,6,0))=TRUE,"",VLOOKUP($B192,'API List'!$B$4:$S$298,6,0)))</f>
        <v>Done</v>
      </c>
      <c r="E192" s="15" t="str">
        <f>IF(B192="","-",IF(ISNA(VLOOKUP($B192,'API List'!$B$4:$S$299,3,0))=TRUE,"",VLOOKUP($B192,'API List'!$B$4:$S$299,3,0)))</f>
        <v>Hồ sơ &gt; Quản lý chia sẻ hồ sơ &gt; Dừng chia sẻ</v>
      </c>
      <c r="F192" s="15" t="str">
        <f>IF(B192="","-",IF(ISNA(VLOOKUP($B192,'API List'!$B$4:$S$299,9,0))=TRUE,"",VLOOKUP($B192,'API List'!$B$4:$S$299,9,0)))</f>
        <v xml:space="preserve">POST </v>
      </c>
      <c r="G192" s="15" t="str">
        <f>IF(B192="","-",IF(ISNA(VLOOKUP($B192,'API List'!$B$4:$S$299,14,0))=TRUE,"",VLOOKUP($B192,'API List'!$B$4:$S$299,14,0)))</f>
        <v xml:space="preserve">{_x000D_
    "mpi": "230246613"_x000D_
} </v>
      </c>
      <c r="H192" s="15" t="str">
        <f>IF(B192="","-",IF(ISNA(VLOOKUP($B192,'API List'!$B$4:$S$299,15,0))=TRUE,"",VLOOKUP($B192,'API List'!$B$4:$S$299,15,0)))</f>
        <v xml:space="preserve">{_x000D_
    "soDienThoai": "0933574699"_x000D_
} </v>
      </c>
      <c r="I192" s="21" t="s">
        <v>108</v>
      </c>
      <c r="J192" s="6" t="s">
        <v>1134</v>
      </c>
      <c r="K192" s="6" t="s">
        <v>1153</v>
      </c>
      <c r="L192" s="6" t="s">
        <v>1302</v>
      </c>
      <c r="M192" s="6" t="s">
        <v>12</v>
      </c>
      <c r="N192" s="6"/>
      <c r="O192" s="6"/>
      <c r="P192" s="179" t="s">
        <v>1155</v>
      </c>
      <c r="Q192" s="6"/>
      <c r="R192" s="97" t="str">
        <f t="shared" si="5"/>
        <v>View</v>
      </c>
      <c r="S192" s="10"/>
    </row>
    <row r="193" spans="1:19" ht="39.6" x14ac:dyDescent="0.25">
      <c r="A193" s="66"/>
      <c r="B193" s="6" t="s">
        <v>1298</v>
      </c>
      <c r="C193" s="15" t="str">
        <f>IF(B193="","-",IF(ISNA(VLOOKUP($B193,'API List'!$B$4:$S$299,2,0))=TRUE,"",VLOOKUP($B193,'API List'!$B$4:$S$299,2,0)))</f>
        <v>#146</v>
      </c>
      <c r="D193" s="15" t="str">
        <f>IF(B193="","-",IF(ISNA(VLOOKUP($B193,'API List'!$B$4:$S$298,6,0))=TRUE,"",VLOOKUP($B193,'API List'!$B$4:$S$298,6,0)))</f>
        <v>Done</v>
      </c>
      <c r="E193" s="15" t="str">
        <f>IF(B193="","-",IF(ISNA(VLOOKUP($B193,'API List'!$B$4:$S$299,3,0))=TRUE,"",VLOOKUP($B193,'API List'!$B$4:$S$299,3,0)))</f>
        <v>Hồ sơ &gt; Quản lý chia sẻ hồ sơ &gt; Dừng chia sẻ &gt; Xác thực OTP</v>
      </c>
      <c r="F193" s="15" t="str">
        <f>IF(B193="","-",IF(ISNA(VLOOKUP($B193,'API List'!$B$4:$S$299,9,0))=TRUE,"",VLOOKUP($B193,'API List'!$B$4:$S$299,9,0)))</f>
        <v xml:space="preserve">POST </v>
      </c>
      <c r="G193" s="15" t="str">
        <f>IF(B193="","-",IF(ISNA(VLOOKUP($B193,'API List'!$B$4:$S$299,14,0))=TRUE,"",VLOOKUP($B193,'API List'!$B$4:$S$299,14,0)))</f>
        <v xml:space="preserve">{_x000D_
    "mpi": "230246613", _x000D_
    "phoneNumber": "0933574699", _x000D_
    "token": "111111", _x000D_
    "userInfoId": "68a54fee7883724f8a680927"_x000D_
} </v>
      </c>
      <c r="H193" s="15" t="str">
        <f>IF(B193="","-",IF(ISNA(VLOOKUP($B193,'API List'!$B$4:$S$299,15,0))=TRUE,"",VLOOKUP($B193,'API List'!$B$4:$S$299,15,0)))</f>
        <v xml:space="preserve">true </v>
      </c>
      <c r="I193" s="21" t="s">
        <v>108</v>
      </c>
      <c r="J193" s="6" t="s">
        <v>1134</v>
      </c>
      <c r="K193" s="6" t="s">
        <v>1145</v>
      </c>
      <c r="L193" s="6" t="s">
        <v>1303</v>
      </c>
      <c r="M193" s="6" t="s">
        <v>12</v>
      </c>
      <c r="N193" s="6"/>
      <c r="O193" s="6"/>
      <c r="P193" s="179" t="s">
        <v>1147</v>
      </c>
      <c r="Q193" s="6"/>
      <c r="R193" s="97" t="str">
        <f t="shared" si="5"/>
        <v>View</v>
      </c>
      <c r="S193" s="10"/>
    </row>
    <row r="194" spans="1:19" ht="79.2" x14ac:dyDescent="0.25">
      <c r="A194" s="66"/>
      <c r="B194" s="6" t="s">
        <v>1298</v>
      </c>
      <c r="C194" s="15" t="str">
        <f>IF(B194="","-",IF(ISNA(VLOOKUP($B194,'API List'!$B$4:$S$299,2,0))=TRUE,"",VLOOKUP($B194,'API List'!$B$4:$S$299,2,0)))</f>
        <v>#146</v>
      </c>
      <c r="D194" s="15" t="str">
        <f>IF(B194="","-",IF(ISNA(VLOOKUP($B194,'API List'!$B$4:$S$298,6,0))=TRUE,"",VLOOKUP($B194,'API List'!$B$4:$S$298,6,0)))</f>
        <v>Done</v>
      </c>
      <c r="E194" s="15" t="str">
        <f>IF(B194="","-",IF(ISNA(VLOOKUP($B194,'API List'!$B$4:$S$299,3,0))=TRUE,"",VLOOKUP($B194,'API List'!$B$4:$S$299,3,0)))</f>
        <v>Hồ sơ &gt; Quản lý chia sẻ hồ sơ &gt; Dừng chia sẻ &gt; Xác thực OTP</v>
      </c>
      <c r="F194" s="15" t="str">
        <f>IF(B194="","-",IF(ISNA(VLOOKUP($B194,'API List'!$B$4:$S$299,9,0))=TRUE,"",VLOOKUP($B194,'API List'!$B$4:$S$299,9,0)))</f>
        <v xml:space="preserve">POST </v>
      </c>
      <c r="G194" s="15" t="str">
        <f>IF(B194="","-",IF(ISNA(VLOOKUP($B194,'API List'!$B$4:$S$299,14,0))=TRUE,"",VLOOKUP($B194,'API List'!$B$4:$S$299,14,0)))</f>
        <v xml:space="preserve">{_x000D_
    "mpi": "230246613", _x000D_
    "phoneNumber": "0933574699", _x000D_
    "token": "111111", _x000D_
    "userInfoId": "68a54fee7883724f8a680927"_x000D_
} </v>
      </c>
      <c r="H194" s="15" t="str">
        <f>IF(B194="","-",IF(ISNA(VLOOKUP($B194,'API List'!$B$4:$S$299,15,0))=TRUE,"",VLOOKUP($B194,'API List'!$B$4:$S$299,15,0)))</f>
        <v xml:space="preserve">true </v>
      </c>
      <c r="I194" s="21" t="s">
        <v>108</v>
      </c>
      <c r="J194" s="6" t="s">
        <v>1134</v>
      </c>
      <c r="K194" s="6" t="s">
        <v>1143</v>
      </c>
      <c r="L194" s="6" t="s">
        <v>1304</v>
      </c>
      <c r="M194" s="6" t="s">
        <v>17</v>
      </c>
      <c r="N194" s="6"/>
      <c r="O194" s="6"/>
      <c r="P194" s="6"/>
      <c r="Q194" s="6"/>
      <c r="R194" s="97" t="str">
        <f t="shared" si="5"/>
        <v>View</v>
      </c>
      <c r="S194" s="10"/>
    </row>
    <row r="195" spans="1:19" ht="39.6" x14ac:dyDescent="0.25">
      <c r="A195" s="66"/>
      <c r="B195" s="6" t="s">
        <v>1220</v>
      </c>
      <c r="C195" s="15" t="str">
        <f>IF(B195="","-",IF(ISNA(VLOOKUP($B195,'[1]API List'!$B$4:$S$299,2,0))=TRUE,"",VLOOKUP($B195,'[1]API List'!$B$4:$S$299,2,0)))</f>
        <v>#42</v>
      </c>
      <c r="D195" s="15" t="str">
        <f>IF(B195="","-",IF(ISNA(VLOOKUP($B195,'[1]API List'!$B$4:$S$298,6,0))=TRUE,"",VLOOKUP($B195,'[1]API List'!$B$4:$S$298,6,0)))</f>
        <v>Done</v>
      </c>
      <c r="E195" s="15" t="str">
        <f>IF(B195="","-",IF(ISNA(VLOOKUP($B195,'[1]API List'!$B$4:$S$299,3,0))=TRUE,"",VLOOKUP($B195,'[1]API List'!$B$4:$S$299,3,0)))</f>
        <v>Tiện ích &gt; Đăng nhập và bảo mật &gt; Đổi mật khẩu</v>
      </c>
      <c r="F195" s="15" t="str">
        <f>IF(B195="","-",IF(ISNA(VLOOKUP($B195,'[1]API List'!$B$4:$S$299,9,0))=TRUE,"",VLOOKUP($B195,'[1]API List'!$B$4:$S$299,9,0)))</f>
        <v xml:space="preserve">POST </v>
      </c>
      <c r="G195" s="15" t="str">
        <f>IF(B195="","-",IF(ISNA(VLOOKUP($B195,'[1]API List'!$B$4:$S$299,14,0))=TRUE,"",VLOOKUP($B195,'[1]API List'!$B$4:$S$299,14,0)))</f>
        <v xml:space="preserve">{_x000D_
    "newPassword": "1", _x000D_
    "oldPassword": "2", _x000D_
    "ownerId": "689c34a3e1388140fef4cd0c"_x000D_
} </v>
      </c>
      <c r="H195" s="15" t="str">
        <f>IF(B195="","-",IF(ISNA(VLOOKUP($B195,'[1]API List'!$B$4:$S$299,15,0))=TRUE,"",VLOOKUP($B195,'[1]API List'!$B$4:$S$299,15,0)))</f>
        <v xml:space="preserve">true </v>
      </c>
      <c r="I195" s="21" t="s">
        <v>108</v>
      </c>
      <c r="J195" s="6" t="s">
        <v>1134</v>
      </c>
      <c r="K195" s="6" t="s">
        <v>1305</v>
      </c>
      <c r="L195" s="6" t="s">
        <v>1306</v>
      </c>
      <c r="M195" s="6" t="s">
        <v>12</v>
      </c>
      <c r="N195" s="6"/>
      <c r="O195" s="6"/>
      <c r="P195" s="179" t="s">
        <v>1307</v>
      </c>
      <c r="Q195" s="6" t="s">
        <v>1308</v>
      </c>
      <c r="R195" s="97" t="str">
        <f t="shared" si="5"/>
        <v>View</v>
      </c>
      <c r="S195" s="10"/>
    </row>
    <row r="196" spans="1:19" ht="52.8" x14ac:dyDescent="0.25">
      <c r="A196" s="66"/>
      <c r="B196" s="6"/>
      <c r="C196" s="15" t="str">
        <f>IF(B196="","-",IF(ISNA(VLOOKUP($B196,'[1]API List'!$B$4:$S$299,2,0))=TRUE,"",VLOOKUP($B196,'[1]API List'!$B$4:$S$299,2,0)))</f>
        <v>-</v>
      </c>
      <c r="D196" s="15" t="str">
        <f>IF(B196="","-",IF(ISNA(VLOOKUP($B196,'[1]API List'!$B$4:$S$298,6,0))=TRUE,"",VLOOKUP($B196,'[1]API List'!$B$4:$S$298,6,0)))</f>
        <v>-</v>
      </c>
      <c r="E196" s="15" t="str">
        <f>IF(B196="","-",IF(ISNA(VLOOKUP($B196,'[1]API List'!$B$4:$S$299,3,0))=TRUE,"",VLOOKUP($B196,'[1]API List'!$B$4:$S$299,3,0)))</f>
        <v>-</v>
      </c>
      <c r="F196" s="15" t="str">
        <f>IF(B196="","-",IF(ISNA(VLOOKUP($B196,'[1]API List'!$B$4:$S$299,9,0))=TRUE,"",VLOOKUP($B196,'[1]API List'!$B$4:$S$299,9,0)))</f>
        <v>-</v>
      </c>
      <c r="G196" s="15" t="str">
        <f>IF(B196="","-",IF(ISNA(VLOOKUP($B196,'[1]API List'!$B$4:$S$299,14,0))=TRUE,"",VLOOKUP($B196,'[1]API List'!$B$4:$S$299,14,0)))</f>
        <v>-</v>
      </c>
      <c r="H196" s="15" t="str">
        <f>IF(B196="","-",IF(ISNA(VLOOKUP($B196,'[1]API List'!$B$4:$S$299,15,0))=TRUE,"",VLOOKUP($B196,'[1]API List'!$B$4:$S$299,15,0)))</f>
        <v>-</v>
      </c>
      <c r="I196" s="21" t="s">
        <v>108</v>
      </c>
      <c r="J196" s="6"/>
      <c r="K196" s="6" t="s">
        <v>1309</v>
      </c>
      <c r="L196" s="6"/>
      <c r="M196" s="6" t="s">
        <v>12</v>
      </c>
      <c r="N196" s="6"/>
      <c r="O196" s="6"/>
      <c r="P196" s="179" t="s">
        <v>1191</v>
      </c>
      <c r="Q196" s="6" t="s">
        <v>1310</v>
      </c>
      <c r="R196" s="97" t="str">
        <f t="shared" si="5"/>
        <v>View</v>
      </c>
      <c r="S196" s="10"/>
    </row>
    <row r="197" spans="1:19" ht="52.8" x14ac:dyDescent="0.25">
      <c r="A197" s="66"/>
      <c r="B197" s="6"/>
      <c r="C197" s="15" t="str">
        <f>IF(B197="","-",IF(ISNA(VLOOKUP($B197,'[1]API List'!$B$4:$S$299,2,0))=TRUE,"",VLOOKUP($B197,'[1]API List'!$B$4:$S$299,2,0)))</f>
        <v>-</v>
      </c>
      <c r="D197" s="15" t="str">
        <f>IF(B197="","-",IF(ISNA(VLOOKUP($B197,'[1]API List'!$B$4:$S$298,6,0))=TRUE,"",VLOOKUP($B197,'[1]API List'!$B$4:$S$298,6,0)))</f>
        <v>-</v>
      </c>
      <c r="E197" s="15" t="str">
        <f>IF(B197="","-",IF(ISNA(VLOOKUP($B197,'[1]API List'!$B$4:$S$299,3,0))=TRUE,"",VLOOKUP($B197,'[1]API List'!$B$4:$S$299,3,0)))</f>
        <v>-</v>
      </c>
      <c r="F197" s="15" t="str">
        <f>IF(B197="","-",IF(ISNA(VLOOKUP($B197,'[1]API List'!$B$4:$S$299,9,0))=TRUE,"",VLOOKUP($B197,'[1]API List'!$B$4:$S$299,9,0)))</f>
        <v>-</v>
      </c>
      <c r="G197" s="15" t="str">
        <f>IF(B197="","-",IF(ISNA(VLOOKUP($B197,'[1]API List'!$B$4:$S$299,14,0))=TRUE,"",VLOOKUP($B197,'[1]API List'!$B$4:$S$299,14,0)))</f>
        <v>-</v>
      </c>
      <c r="H197" s="15" t="str">
        <f>IF(B197="","-",IF(ISNA(VLOOKUP($B197,'[1]API List'!$B$4:$S$299,15,0))=TRUE,"",VLOOKUP($B197,'[1]API List'!$B$4:$S$299,15,0)))</f>
        <v>-</v>
      </c>
      <c r="I197" s="21" t="s">
        <v>108</v>
      </c>
      <c r="J197" s="6"/>
      <c r="K197" s="6" t="s">
        <v>1311</v>
      </c>
      <c r="L197" s="6"/>
      <c r="M197" s="6" t="s">
        <v>12</v>
      </c>
      <c r="N197" s="6"/>
      <c r="O197" s="6"/>
      <c r="P197" s="179" t="s">
        <v>1191</v>
      </c>
      <c r="Q197" s="6" t="s">
        <v>1312</v>
      </c>
      <c r="R197" s="97" t="str">
        <f t="shared" si="5"/>
        <v>View</v>
      </c>
      <c r="S197" s="10"/>
    </row>
    <row r="198" spans="1:19" x14ac:dyDescent="0.25">
      <c r="A198" s="66"/>
      <c r="B198" s="6"/>
      <c r="C198" s="15" t="str">
        <f>IF(B198="","-",IF(ISNA(VLOOKUP($B198,'API List'!$B$4:$S$299,2,0))=TRUE,"",VLOOKUP($B198,'API List'!$B$4:$S$299,2,0)))</f>
        <v>-</v>
      </c>
      <c r="D198" s="15" t="str">
        <f>IF(B198="","-",IF(ISNA(VLOOKUP($B198,'API List'!$B$4:$S$298,6,0))=TRUE,"",VLOOKUP($B198,'API List'!$B$4:$S$298,6,0)))</f>
        <v>-</v>
      </c>
      <c r="E198" s="15" t="str">
        <f>IF(B198="","-",IF(ISNA(VLOOKUP($B198,'API List'!$B$4:$S$299,3,0))=TRUE,"",VLOOKUP($B198,'API List'!$B$4:$S$299,3,0)))</f>
        <v>-</v>
      </c>
      <c r="F198" s="15" t="str">
        <f>IF(B198="","-",IF(ISNA(VLOOKUP($B198,'API List'!$B$4:$S$299,9,0))=TRUE,"",VLOOKUP($B198,'API List'!$B$4:$S$299,9,0)))</f>
        <v>-</v>
      </c>
      <c r="G198" s="15" t="str">
        <f>IF(B198="","-",IF(ISNA(VLOOKUP($B198,'API List'!$B$4:$S$299,14,0))=TRUE,"",VLOOKUP($B198,'API List'!$B$4:$S$299,14,0)))</f>
        <v>-</v>
      </c>
      <c r="H198" s="15" t="str">
        <f>IF(B198="","-",IF(ISNA(VLOOKUP($B198,'API List'!$B$4:$S$299,15,0))=TRUE,"",VLOOKUP($B198,'API List'!$B$4:$S$299,15,0)))</f>
        <v>-</v>
      </c>
      <c r="I198" s="21" t="s">
        <v>108</v>
      </c>
      <c r="J198" s="6"/>
      <c r="K198" s="6"/>
      <c r="L198" s="6"/>
      <c r="M198" s="6"/>
      <c r="N198" s="6"/>
      <c r="O198" s="6"/>
      <c r="P198" s="6"/>
      <c r="Q198" s="6"/>
      <c r="R198" s="97" t="str">
        <f t="shared" si="5"/>
        <v>View</v>
      </c>
      <c r="S198" s="10"/>
    </row>
    <row r="199" spans="1:19" x14ac:dyDescent="0.25">
      <c r="A199" s="66"/>
      <c r="B199" s="6"/>
      <c r="C199" s="15" t="str">
        <f>IF(B199="","-",IF(ISNA(VLOOKUP($B199,'API List'!$B$4:$S$299,2,0))=TRUE,"",VLOOKUP($B199,'API List'!$B$4:$S$299,2,0)))</f>
        <v>-</v>
      </c>
      <c r="D199" s="15" t="str">
        <f>IF(B199="","-",IF(ISNA(VLOOKUP($B199,'API List'!$B$4:$S$298,6,0))=TRUE,"",VLOOKUP($B199,'API List'!$B$4:$S$298,6,0)))</f>
        <v>-</v>
      </c>
      <c r="E199" s="15" t="str">
        <f>IF(B199="","-",IF(ISNA(VLOOKUP($B199,'API List'!$B$4:$S$299,3,0))=TRUE,"",VLOOKUP($B199,'API List'!$B$4:$S$299,3,0)))</f>
        <v>-</v>
      </c>
      <c r="F199" s="15" t="str">
        <f>IF(B199="","-",IF(ISNA(VLOOKUP($B199,'API List'!$B$4:$S$299,9,0))=TRUE,"",VLOOKUP($B199,'API List'!$B$4:$S$299,9,0)))</f>
        <v>-</v>
      </c>
      <c r="G199" s="15" t="str">
        <f>IF(B199="","-",IF(ISNA(VLOOKUP($B199,'API List'!$B$4:$S$299,14,0))=TRUE,"",VLOOKUP($B199,'API List'!$B$4:$S$299,14,0)))</f>
        <v>-</v>
      </c>
      <c r="H199" s="15" t="str">
        <f>IF(B199="","-",IF(ISNA(VLOOKUP($B199,'API List'!$B$4:$S$299,15,0))=TRUE,"",VLOOKUP($B199,'API List'!$B$4:$S$299,15,0)))</f>
        <v>-</v>
      </c>
      <c r="I199" s="21" t="s">
        <v>108</v>
      </c>
      <c r="J199" s="6"/>
      <c r="K199" s="6"/>
      <c r="L199" s="6"/>
      <c r="M199" s="6"/>
      <c r="N199" s="6"/>
      <c r="O199" s="6"/>
      <c r="P199" s="6"/>
      <c r="Q199" s="6"/>
      <c r="R199" s="97" t="str">
        <f t="shared" si="5"/>
        <v>View</v>
      </c>
      <c r="S199" s="10"/>
    </row>
    <row r="200" spans="1:19" x14ac:dyDescent="0.25">
      <c r="A200" s="66"/>
      <c r="B200" s="6"/>
      <c r="C200" s="15" t="str">
        <f>IF(B200="","-",IF(ISNA(VLOOKUP($B200,'API List'!$B$4:$S$299,2,0))=TRUE,"",VLOOKUP($B200,'API List'!$B$4:$S$299,2,0)))</f>
        <v>-</v>
      </c>
      <c r="D200" s="15" t="str">
        <f>IF(B200="","-",IF(ISNA(VLOOKUP($B200,'API List'!$B$4:$S$298,6,0))=TRUE,"",VLOOKUP($B200,'API List'!$B$4:$S$298,6,0)))</f>
        <v>-</v>
      </c>
      <c r="E200" s="15" t="str">
        <f>IF(B200="","-",IF(ISNA(VLOOKUP($B200,'API List'!$B$4:$S$299,3,0))=TRUE,"",VLOOKUP($B200,'API List'!$B$4:$S$299,3,0)))</f>
        <v>-</v>
      </c>
      <c r="F200" s="15" t="str">
        <f>IF(B200="","-",IF(ISNA(VLOOKUP($B200,'API List'!$B$4:$S$299,9,0))=TRUE,"",VLOOKUP($B200,'API List'!$B$4:$S$299,9,0)))</f>
        <v>-</v>
      </c>
      <c r="G200" s="15" t="str">
        <f>IF(B200="","-",IF(ISNA(VLOOKUP($B200,'API List'!$B$4:$S$299,14,0))=TRUE,"",VLOOKUP($B200,'API List'!$B$4:$S$299,14,0)))</f>
        <v>-</v>
      </c>
      <c r="H200" s="15" t="str">
        <f>IF(B200="","-",IF(ISNA(VLOOKUP($B200,'API List'!$B$4:$S$299,15,0))=TRUE,"",VLOOKUP($B200,'API List'!$B$4:$S$299,15,0)))</f>
        <v>-</v>
      </c>
      <c r="I200" s="21" t="s">
        <v>108</v>
      </c>
      <c r="J200" s="6"/>
      <c r="K200" s="6"/>
      <c r="L200" s="6"/>
      <c r="M200" s="6"/>
      <c r="N200" s="6"/>
      <c r="O200" s="6"/>
      <c r="P200" s="6"/>
      <c r="Q200" s="6"/>
      <c r="R200" s="97" t="str">
        <f t="shared" si="5"/>
        <v>View</v>
      </c>
      <c r="S200" s="10"/>
    </row>
    <row r="201" spans="1:19" x14ac:dyDescent="0.25">
      <c r="A201" s="66"/>
      <c r="B201" s="6"/>
      <c r="C201" s="15" t="str">
        <f>IF(B201="","-",IF(ISNA(VLOOKUP($B201,'API List'!$B$4:$S$299,2,0))=TRUE,"",VLOOKUP($B201,'API List'!$B$4:$S$299,2,0)))</f>
        <v>-</v>
      </c>
      <c r="D201" s="15" t="str">
        <f>IF(B201="","-",IF(ISNA(VLOOKUP($B201,'API List'!$B$4:$S$298,6,0))=TRUE,"",VLOOKUP($B201,'API List'!$B$4:$S$298,6,0)))</f>
        <v>-</v>
      </c>
      <c r="E201" s="15" t="str">
        <f>IF(B201="","-",IF(ISNA(VLOOKUP($B201,'API List'!$B$4:$S$299,3,0))=TRUE,"",VLOOKUP($B201,'API List'!$B$4:$S$299,3,0)))</f>
        <v>-</v>
      </c>
      <c r="F201" s="15" t="str">
        <f>IF(B201="","-",IF(ISNA(VLOOKUP($B201,'API List'!$B$4:$S$299,9,0))=TRUE,"",VLOOKUP($B201,'API List'!$B$4:$S$299,9,0)))</f>
        <v>-</v>
      </c>
      <c r="G201" s="15" t="str">
        <f>IF(B201="","-",IF(ISNA(VLOOKUP($B201,'API List'!$B$4:$S$299,14,0))=TRUE,"",VLOOKUP($B201,'API List'!$B$4:$S$299,14,0)))</f>
        <v>-</v>
      </c>
      <c r="H201" s="15" t="str">
        <f>IF(B201="","-",IF(ISNA(VLOOKUP($B201,'API List'!$B$4:$S$299,15,0))=TRUE,"",VLOOKUP($B201,'API List'!$B$4:$S$299,15,0)))</f>
        <v>-</v>
      </c>
      <c r="I201" s="21" t="s">
        <v>108</v>
      </c>
      <c r="J201" s="6"/>
      <c r="K201" s="6"/>
      <c r="L201" s="6"/>
      <c r="M201" s="6"/>
      <c r="N201" s="6"/>
      <c r="O201" s="6"/>
      <c r="P201" s="6"/>
      <c r="Q201" s="6"/>
      <c r="R201" s="97" t="str">
        <f t="shared" si="5"/>
        <v>View</v>
      </c>
      <c r="S201" s="10"/>
    </row>
    <row r="202" spans="1:19" x14ac:dyDescent="0.25">
      <c r="A202" s="66"/>
      <c r="B202" s="6"/>
      <c r="C202" s="15" t="str">
        <f>IF(B202="","-",IF(ISNA(VLOOKUP($B202,'API List'!$B$4:$S$299,2,0))=TRUE,"",VLOOKUP($B202,'API List'!$B$4:$S$299,2,0)))</f>
        <v>-</v>
      </c>
      <c r="D202" s="15" t="str">
        <f>IF(B202="","-",IF(ISNA(VLOOKUP($B202,'API List'!$B$4:$S$298,6,0))=TRUE,"",VLOOKUP($B202,'API List'!$B$4:$S$298,6,0)))</f>
        <v>-</v>
      </c>
      <c r="E202" s="15" t="str">
        <f>IF(B202="","-",IF(ISNA(VLOOKUP($B202,'API List'!$B$4:$S$299,3,0))=TRUE,"",VLOOKUP($B202,'API List'!$B$4:$S$299,3,0)))</f>
        <v>-</v>
      </c>
      <c r="F202" s="15" t="str">
        <f>IF(B202="","-",IF(ISNA(VLOOKUP($B202,'API List'!$B$4:$S$299,9,0))=TRUE,"",VLOOKUP($B202,'API List'!$B$4:$S$299,9,0)))</f>
        <v>-</v>
      </c>
      <c r="G202" s="15" t="str">
        <f>IF(B202="","-",IF(ISNA(VLOOKUP($B202,'API List'!$B$4:$S$299,14,0))=TRUE,"",VLOOKUP($B202,'API List'!$B$4:$S$299,14,0)))</f>
        <v>-</v>
      </c>
      <c r="H202" s="15" t="str">
        <f>IF(B202="","-",IF(ISNA(VLOOKUP($B202,'API List'!$B$4:$S$299,15,0))=TRUE,"",VLOOKUP($B202,'API List'!$B$4:$S$299,15,0)))</f>
        <v>-</v>
      </c>
      <c r="I202" s="21" t="s">
        <v>108</v>
      </c>
      <c r="J202" s="6"/>
      <c r="K202" s="6"/>
      <c r="L202" s="6"/>
      <c r="M202" s="6"/>
      <c r="N202" s="6"/>
      <c r="O202" s="6"/>
      <c r="P202" s="6"/>
      <c r="Q202" s="6"/>
      <c r="R202" s="97" t="str">
        <f t="shared" si="5"/>
        <v>View</v>
      </c>
      <c r="S202" s="10"/>
    </row>
    <row r="203" spans="1:19" x14ac:dyDescent="0.25">
      <c r="A203" s="66"/>
      <c r="B203" s="6"/>
      <c r="C203" s="15" t="str">
        <f>IF(B203="","-",IF(ISNA(VLOOKUP($B203,'API List'!$B$4:$S$299,2,0))=TRUE,"",VLOOKUP($B203,'API List'!$B$4:$S$299,2,0)))</f>
        <v>-</v>
      </c>
      <c r="D203" s="15" t="str">
        <f>IF(B203="","-",IF(ISNA(VLOOKUP($B203,'API List'!$B$4:$S$298,6,0))=TRUE,"",VLOOKUP($B203,'API List'!$B$4:$S$298,6,0)))</f>
        <v>-</v>
      </c>
      <c r="E203" s="15" t="str">
        <f>IF(B203="","-",IF(ISNA(VLOOKUP($B203,'API List'!$B$4:$S$299,3,0))=TRUE,"",VLOOKUP($B203,'API List'!$B$4:$S$299,3,0)))</f>
        <v>-</v>
      </c>
      <c r="F203" s="15" t="str">
        <f>IF(B203="","-",IF(ISNA(VLOOKUP($B203,'API List'!$B$4:$S$299,9,0))=TRUE,"",VLOOKUP($B203,'API List'!$B$4:$S$299,9,0)))</f>
        <v>-</v>
      </c>
      <c r="G203" s="15" t="str">
        <f>IF(B203="","-",IF(ISNA(VLOOKUP($B203,'API List'!$B$4:$S$299,14,0))=TRUE,"",VLOOKUP($B203,'API List'!$B$4:$S$299,14,0)))</f>
        <v>-</v>
      </c>
      <c r="H203" s="15" t="str">
        <f>IF(B203="","-",IF(ISNA(VLOOKUP($B203,'API List'!$B$4:$S$299,15,0))=TRUE,"",VLOOKUP($B203,'API List'!$B$4:$S$299,15,0)))</f>
        <v>-</v>
      </c>
      <c r="I203" s="21" t="s">
        <v>108</v>
      </c>
      <c r="J203" s="6"/>
      <c r="K203" s="6"/>
      <c r="L203" s="6"/>
      <c r="M203" s="6"/>
      <c r="N203" s="6"/>
      <c r="O203" s="6"/>
      <c r="P203" s="6"/>
      <c r="Q203" s="6"/>
      <c r="R203" s="97" t="str">
        <f t="shared" si="5"/>
        <v>View</v>
      </c>
      <c r="S203" s="10"/>
    </row>
    <row r="204" spans="1:19" x14ac:dyDescent="0.25">
      <c r="A204" s="66"/>
      <c r="B204" s="6"/>
      <c r="C204" s="15" t="str">
        <f>IF(B204="","-",IF(ISNA(VLOOKUP($B204,'API List'!$B$4:$S$299,2,0))=TRUE,"",VLOOKUP($B204,'API List'!$B$4:$S$299,2,0)))</f>
        <v>-</v>
      </c>
      <c r="D204" s="15" t="str">
        <f>IF(B204="","-",IF(ISNA(VLOOKUP($B204,'API List'!$B$4:$S$298,6,0))=TRUE,"",VLOOKUP($B204,'API List'!$B$4:$S$298,6,0)))</f>
        <v>-</v>
      </c>
      <c r="E204" s="15" t="str">
        <f>IF(B204="","-",IF(ISNA(VLOOKUP($B204,'API List'!$B$4:$S$299,3,0))=TRUE,"",VLOOKUP($B204,'API List'!$B$4:$S$299,3,0)))</f>
        <v>-</v>
      </c>
      <c r="F204" s="15" t="str">
        <f>IF(B204="","-",IF(ISNA(VLOOKUP($B204,'API List'!$B$4:$S$299,9,0))=TRUE,"",VLOOKUP($B204,'API List'!$B$4:$S$299,9,0)))</f>
        <v>-</v>
      </c>
      <c r="G204" s="15" t="str">
        <f>IF(B204="","-",IF(ISNA(VLOOKUP($B204,'API List'!$B$4:$S$299,14,0))=TRUE,"",VLOOKUP($B204,'API List'!$B$4:$S$299,14,0)))</f>
        <v>-</v>
      </c>
      <c r="H204" s="15" t="str">
        <f>IF(B204="","-",IF(ISNA(VLOOKUP($B204,'API List'!$B$4:$S$299,15,0))=TRUE,"",VLOOKUP($B204,'API List'!$B$4:$S$299,15,0)))</f>
        <v>-</v>
      </c>
      <c r="I204" s="21" t="s">
        <v>108</v>
      </c>
      <c r="J204" s="6"/>
      <c r="K204" s="6"/>
      <c r="L204" s="6"/>
      <c r="M204" s="6"/>
      <c r="N204" s="6"/>
      <c r="O204" s="6"/>
      <c r="P204" s="6"/>
      <c r="Q204" s="6"/>
      <c r="R204" s="97" t="str">
        <f t="shared" si="5"/>
        <v>View</v>
      </c>
      <c r="S204" s="10"/>
    </row>
    <row r="205" spans="1:19" x14ac:dyDescent="0.25">
      <c r="A205" s="66"/>
      <c r="B205" s="6"/>
      <c r="C205" s="15" t="str">
        <f>IF(B205="","-",IF(ISNA(VLOOKUP($B205,'API List'!$B$4:$S$299,2,0))=TRUE,"",VLOOKUP($B205,'API List'!$B$4:$S$299,2,0)))</f>
        <v>-</v>
      </c>
      <c r="D205" s="15" t="str">
        <f>IF(B205="","-",IF(ISNA(VLOOKUP($B205,'API List'!$B$4:$S$298,6,0))=TRUE,"",VLOOKUP($B205,'API List'!$B$4:$S$298,6,0)))</f>
        <v>-</v>
      </c>
      <c r="E205" s="15" t="str">
        <f>IF(B205="","-",IF(ISNA(VLOOKUP($B205,'API List'!$B$4:$S$299,3,0))=TRUE,"",VLOOKUP($B205,'API List'!$B$4:$S$299,3,0)))</f>
        <v>-</v>
      </c>
      <c r="F205" s="15" t="str">
        <f>IF(B205="","-",IF(ISNA(VLOOKUP($B205,'API List'!$B$4:$S$299,9,0))=TRUE,"",VLOOKUP($B205,'API List'!$B$4:$S$299,9,0)))</f>
        <v>-</v>
      </c>
      <c r="G205" s="15" t="str">
        <f>IF(B205="","-",IF(ISNA(VLOOKUP($B205,'API List'!$B$4:$S$299,14,0))=TRUE,"",VLOOKUP($B205,'API List'!$B$4:$S$299,14,0)))</f>
        <v>-</v>
      </c>
      <c r="H205" s="15" t="str">
        <f>IF(B205="","-",IF(ISNA(VLOOKUP($B205,'API List'!$B$4:$S$299,15,0))=TRUE,"",VLOOKUP($B205,'API List'!$B$4:$S$299,15,0)))</f>
        <v>-</v>
      </c>
      <c r="I205" s="21" t="s">
        <v>108</v>
      </c>
      <c r="J205" s="6"/>
      <c r="K205" s="6"/>
      <c r="L205" s="6"/>
      <c r="M205" s="6"/>
      <c r="N205" s="6"/>
      <c r="O205" s="6"/>
      <c r="P205" s="6"/>
      <c r="Q205" s="6"/>
      <c r="R205" s="97" t="str">
        <f t="shared" ref="R205:R222" si="6">HYPERLINK("#'"&amp;Q205&amp;"'!A1","View")</f>
        <v>View</v>
      </c>
      <c r="S205" s="10"/>
    </row>
    <row r="206" spans="1:19" x14ac:dyDescent="0.25">
      <c r="A206" s="66"/>
      <c r="B206" s="6"/>
      <c r="C206" s="15" t="str">
        <f>IF(B206="","-",IF(ISNA(VLOOKUP($B206,'API List'!$B$4:$S$299,2,0))=TRUE,"",VLOOKUP($B206,'API List'!$B$4:$S$299,2,0)))</f>
        <v>-</v>
      </c>
      <c r="D206" s="15" t="str">
        <f>IF(B206="","-",IF(ISNA(VLOOKUP($B206,'API List'!$B$4:$S$298,6,0))=TRUE,"",VLOOKUP($B206,'API List'!$B$4:$S$298,6,0)))</f>
        <v>-</v>
      </c>
      <c r="E206" s="15" t="str">
        <f>IF(B206="","-",IF(ISNA(VLOOKUP($B206,'API List'!$B$4:$S$299,3,0))=TRUE,"",VLOOKUP($B206,'API List'!$B$4:$S$299,3,0)))</f>
        <v>-</v>
      </c>
      <c r="F206" s="15" t="str">
        <f>IF(B206="","-",IF(ISNA(VLOOKUP($B206,'API List'!$B$4:$S$299,9,0))=TRUE,"",VLOOKUP($B206,'API List'!$B$4:$S$299,9,0)))</f>
        <v>-</v>
      </c>
      <c r="G206" s="15" t="str">
        <f>IF(B206="","-",IF(ISNA(VLOOKUP($B206,'API List'!$B$4:$S$299,14,0))=TRUE,"",VLOOKUP($B206,'API List'!$B$4:$S$299,14,0)))</f>
        <v>-</v>
      </c>
      <c r="H206" s="15" t="str">
        <f>IF(B206="","-",IF(ISNA(VLOOKUP($B206,'API List'!$B$4:$S$299,15,0))=TRUE,"",VLOOKUP($B206,'API List'!$B$4:$S$299,15,0)))</f>
        <v>-</v>
      </c>
      <c r="I206" s="21" t="s">
        <v>108</v>
      </c>
      <c r="J206" s="6"/>
      <c r="K206" s="6"/>
      <c r="L206" s="6"/>
      <c r="M206" s="6"/>
      <c r="N206" s="6"/>
      <c r="O206" s="6"/>
      <c r="P206" s="6"/>
      <c r="Q206" s="6"/>
      <c r="R206" s="97" t="str">
        <f t="shared" si="6"/>
        <v>View</v>
      </c>
      <c r="S206" s="10"/>
    </row>
    <row r="207" spans="1:19" x14ac:dyDescent="0.25">
      <c r="A207" s="66"/>
      <c r="B207" s="6"/>
      <c r="C207" s="15" t="str">
        <f>IF(B207="","-",IF(ISNA(VLOOKUP($B207,'API List'!$B$4:$S$299,2,0))=TRUE,"",VLOOKUP($B207,'API List'!$B$4:$S$299,2,0)))</f>
        <v>-</v>
      </c>
      <c r="D207" s="15" t="str">
        <f>IF(B207="","-",IF(ISNA(VLOOKUP($B207,'API List'!$B$4:$S$298,6,0))=TRUE,"",VLOOKUP($B207,'API List'!$B$4:$S$298,6,0)))</f>
        <v>-</v>
      </c>
      <c r="E207" s="15" t="str">
        <f>IF(B207="","-",IF(ISNA(VLOOKUP($B207,'API List'!$B$4:$S$299,3,0))=TRUE,"",VLOOKUP($B207,'API List'!$B$4:$S$299,3,0)))</f>
        <v>-</v>
      </c>
      <c r="F207" s="15" t="str">
        <f>IF(B207="","-",IF(ISNA(VLOOKUP($B207,'API List'!$B$4:$S$299,9,0))=TRUE,"",VLOOKUP($B207,'API List'!$B$4:$S$299,9,0)))</f>
        <v>-</v>
      </c>
      <c r="G207" s="15" t="str">
        <f>IF(B207="","-",IF(ISNA(VLOOKUP($B207,'API List'!$B$4:$S$299,14,0))=TRUE,"",VLOOKUP($B207,'API List'!$B$4:$S$299,14,0)))</f>
        <v>-</v>
      </c>
      <c r="H207" s="15" t="str">
        <f>IF(B207="","-",IF(ISNA(VLOOKUP($B207,'API List'!$B$4:$S$299,15,0))=TRUE,"",VLOOKUP($B207,'API List'!$B$4:$S$299,15,0)))</f>
        <v>-</v>
      </c>
      <c r="I207" s="21" t="s">
        <v>108</v>
      </c>
      <c r="J207" s="6"/>
      <c r="K207" s="6"/>
      <c r="L207" s="6"/>
      <c r="M207" s="6"/>
      <c r="N207" s="6"/>
      <c r="O207" s="6"/>
      <c r="P207" s="6"/>
      <c r="Q207" s="6"/>
      <c r="R207" s="97" t="str">
        <f t="shared" si="6"/>
        <v>View</v>
      </c>
      <c r="S207" s="10"/>
    </row>
    <row r="208" spans="1:19" x14ac:dyDescent="0.25">
      <c r="A208" s="66"/>
      <c r="B208" s="6"/>
      <c r="C208" s="15" t="str">
        <f>IF(B208="","-",IF(ISNA(VLOOKUP($B208,'API List'!$B$4:$S$299,2,0))=TRUE,"",VLOOKUP($B208,'API List'!$B$4:$S$299,2,0)))</f>
        <v>-</v>
      </c>
      <c r="D208" s="15" t="str">
        <f>IF(B208="","-",IF(ISNA(VLOOKUP($B208,'API List'!$B$4:$S$298,6,0))=TRUE,"",VLOOKUP($B208,'API List'!$B$4:$S$298,6,0)))</f>
        <v>-</v>
      </c>
      <c r="E208" s="15" t="str">
        <f>IF(B208="","-",IF(ISNA(VLOOKUP($B208,'API List'!$B$4:$S$299,3,0))=TRUE,"",VLOOKUP($B208,'API List'!$B$4:$S$299,3,0)))</f>
        <v>-</v>
      </c>
      <c r="F208" s="15" t="str">
        <f>IF(B208="","-",IF(ISNA(VLOOKUP($B208,'API List'!$B$4:$S$299,9,0))=TRUE,"",VLOOKUP($B208,'API List'!$B$4:$S$299,9,0)))</f>
        <v>-</v>
      </c>
      <c r="G208" s="15" t="str">
        <f>IF(B208="","-",IF(ISNA(VLOOKUP($B208,'API List'!$B$4:$S$299,14,0))=TRUE,"",VLOOKUP($B208,'API List'!$B$4:$S$299,14,0)))</f>
        <v>-</v>
      </c>
      <c r="H208" s="15" t="str">
        <f>IF(B208="","-",IF(ISNA(VLOOKUP($B208,'API List'!$B$4:$S$299,15,0))=TRUE,"",VLOOKUP($B208,'API List'!$B$4:$S$299,15,0)))</f>
        <v>-</v>
      </c>
      <c r="I208" s="21" t="s">
        <v>108</v>
      </c>
      <c r="J208" s="6"/>
      <c r="K208" s="6"/>
      <c r="L208" s="6"/>
      <c r="M208" s="6"/>
      <c r="N208" s="6"/>
      <c r="O208" s="6"/>
      <c r="P208" s="6"/>
      <c r="Q208" s="6"/>
      <c r="R208" s="97" t="str">
        <f t="shared" si="6"/>
        <v>View</v>
      </c>
      <c r="S208" s="10"/>
    </row>
    <row r="209" spans="1:19" x14ac:dyDescent="0.25">
      <c r="A209" s="66"/>
      <c r="B209" s="6"/>
      <c r="C209" s="15" t="str">
        <f>IF(B209="","-",IF(ISNA(VLOOKUP($B209,'API List'!$B$4:$S$299,2,0))=TRUE,"",VLOOKUP($B209,'API List'!$B$4:$S$299,2,0)))</f>
        <v>-</v>
      </c>
      <c r="D209" s="15" t="str">
        <f>IF(B209="","-",IF(ISNA(VLOOKUP($B209,'API List'!$B$4:$S$298,6,0))=TRUE,"",VLOOKUP($B209,'API List'!$B$4:$S$298,6,0)))</f>
        <v>-</v>
      </c>
      <c r="E209" s="15" t="str">
        <f>IF(B209="","-",IF(ISNA(VLOOKUP($B209,'API List'!$B$4:$S$299,3,0))=TRUE,"",VLOOKUP($B209,'API List'!$B$4:$S$299,3,0)))</f>
        <v>-</v>
      </c>
      <c r="F209" s="15" t="str">
        <f>IF(B209="","-",IF(ISNA(VLOOKUP($B209,'API List'!$B$4:$S$299,9,0))=TRUE,"",VLOOKUP($B209,'API List'!$B$4:$S$299,9,0)))</f>
        <v>-</v>
      </c>
      <c r="G209" s="15" t="str">
        <f>IF(B209="","-",IF(ISNA(VLOOKUP($B209,'API List'!$B$4:$S$299,14,0))=TRUE,"",VLOOKUP($B209,'API List'!$B$4:$S$299,14,0)))</f>
        <v>-</v>
      </c>
      <c r="H209" s="15" t="str">
        <f>IF(B209="","-",IF(ISNA(VLOOKUP($B209,'API List'!$B$4:$S$299,15,0))=TRUE,"",VLOOKUP($B209,'API List'!$B$4:$S$299,15,0)))</f>
        <v>-</v>
      </c>
      <c r="I209" s="21" t="s">
        <v>108</v>
      </c>
      <c r="J209" s="6"/>
      <c r="K209" s="6"/>
      <c r="L209" s="6"/>
      <c r="M209" s="6"/>
      <c r="N209" s="6"/>
      <c r="O209" s="6"/>
      <c r="P209" s="6"/>
      <c r="Q209" s="6"/>
      <c r="R209" s="97" t="str">
        <f t="shared" si="6"/>
        <v>View</v>
      </c>
      <c r="S209" s="10"/>
    </row>
    <row r="210" spans="1:19" x14ac:dyDescent="0.25">
      <c r="A210" s="66"/>
      <c r="B210" s="6"/>
      <c r="C210" s="15" t="str">
        <f>IF(B210="","-",IF(ISNA(VLOOKUP($B210,'API List'!$B$4:$S$299,2,0))=TRUE,"",VLOOKUP($B210,'API List'!$B$4:$S$299,2,0)))</f>
        <v>-</v>
      </c>
      <c r="D210" s="15" t="str">
        <f>IF(B210="","-",IF(ISNA(VLOOKUP($B210,'API List'!$B$4:$S$298,6,0))=TRUE,"",VLOOKUP($B210,'API List'!$B$4:$S$298,6,0)))</f>
        <v>-</v>
      </c>
      <c r="E210" s="15" t="str">
        <f>IF(B210="","-",IF(ISNA(VLOOKUP($B210,'API List'!$B$4:$S$299,3,0))=TRUE,"",VLOOKUP($B210,'API List'!$B$4:$S$299,3,0)))</f>
        <v>-</v>
      </c>
      <c r="F210" s="15" t="str">
        <f>IF(B210="","-",IF(ISNA(VLOOKUP($B210,'API List'!$B$4:$S$299,9,0))=TRUE,"",VLOOKUP($B210,'API List'!$B$4:$S$299,9,0)))</f>
        <v>-</v>
      </c>
      <c r="G210" s="15" t="str">
        <f>IF(B210="","-",IF(ISNA(VLOOKUP($B210,'API List'!$B$4:$S$299,14,0))=TRUE,"",VLOOKUP($B210,'API List'!$B$4:$S$299,14,0)))</f>
        <v>-</v>
      </c>
      <c r="H210" s="15" t="str">
        <f>IF(B210="","-",IF(ISNA(VLOOKUP($B210,'API List'!$B$4:$S$299,15,0))=TRUE,"",VLOOKUP($B210,'API List'!$B$4:$S$299,15,0)))</f>
        <v>-</v>
      </c>
      <c r="I210" s="21" t="s">
        <v>108</v>
      </c>
      <c r="J210" s="6"/>
      <c r="K210" s="6"/>
      <c r="L210" s="6"/>
      <c r="M210" s="6"/>
      <c r="N210" s="6"/>
      <c r="O210" s="6"/>
      <c r="P210" s="6"/>
      <c r="Q210" s="6"/>
      <c r="R210" s="97" t="str">
        <f t="shared" si="6"/>
        <v>View</v>
      </c>
      <c r="S210" s="10"/>
    </row>
    <row r="211" spans="1:19" x14ac:dyDescent="0.25">
      <c r="A211" s="66"/>
      <c r="B211" s="6"/>
      <c r="C211" s="15" t="str">
        <f>IF(B211="","-",IF(ISNA(VLOOKUP($B211,'API List'!$B$4:$S$299,2,0))=TRUE,"",VLOOKUP($B211,'API List'!$B$4:$S$299,2,0)))</f>
        <v>-</v>
      </c>
      <c r="D211" s="15" t="str">
        <f>IF(B211="","-",IF(ISNA(VLOOKUP($B211,'API List'!$B$4:$S$298,6,0))=TRUE,"",VLOOKUP($B211,'API List'!$B$4:$S$298,6,0)))</f>
        <v>-</v>
      </c>
      <c r="E211" s="15" t="str">
        <f>IF(B211="","-",IF(ISNA(VLOOKUP($B211,'API List'!$B$4:$S$299,3,0))=TRUE,"",VLOOKUP($B211,'API List'!$B$4:$S$299,3,0)))</f>
        <v>-</v>
      </c>
      <c r="F211" s="15" t="str">
        <f>IF(B211="","-",IF(ISNA(VLOOKUP($B211,'API List'!$B$4:$S$299,9,0))=TRUE,"",VLOOKUP($B211,'API List'!$B$4:$S$299,9,0)))</f>
        <v>-</v>
      </c>
      <c r="G211" s="15" t="str">
        <f>IF(B211="","-",IF(ISNA(VLOOKUP($B211,'API List'!$B$4:$S$299,14,0))=TRUE,"",VLOOKUP($B211,'API List'!$B$4:$S$299,14,0)))</f>
        <v>-</v>
      </c>
      <c r="H211" s="15" t="str">
        <f>IF(B211="","-",IF(ISNA(VLOOKUP($B211,'API List'!$B$4:$S$299,15,0))=TRUE,"",VLOOKUP($B211,'API List'!$B$4:$S$299,15,0)))</f>
        <v>-</v>
      </c>
      <c r="I211" s="21" t="s">
        <v>108</v>
      </c>
      <c r="J211" s="6"/>
      <c r="K211" s="6"/>
      <c r="L211" s="6"/>
      <c r="M211" s="6"/>
      <c r="N211" s="6"/>
      <c r="O211" s="6"/>
      <c r="P211" s="6"/>
      <c r="Q211" s="6"/>
      <c r="R211" s="97" t="str">
        <f t="shared" si="6"/>
        <v>View</v>
      </c>
      <c r="S211" s="10"/>
    </row>
    <row r="212" spans="1:19" x14ac:dyDescent="0.25">
      <c r="A212" s="66"/>
      <c r="B212" s="6"/>
      <c r="C212" s="15" t="str">
        <f>IF(B212="","-",IF(ISNA(VLOOKUP($B212,'API List'!$B$4:$S$299,2,0))=TRUE,"",VLOOKUP($B212,'API List'!$B$4:$S$299,2,0)))</f>
        <v>-</v>
      </c>
      <c r="D212" s="15" t="str">
        <f>IF(B212="","-",IF(ISNA(VLOOKUP($B212,'API List'!$B$4:$S$298,6,0))=TRUE,"",VLOOKUP($B212,'API List'!$B$4:$S$298,6,0)))</f>
        <v>-</v>
      </c>
      <c r="E212" s="15" t="str">
        <f>IF(B212="","-",IF(ISNA(VLOOKUP($B212,'API List'!$B$4:$S$299,3,0))=TRUE,"",VLOOKUP($B212,'API List'!$B$4:$S$299,3,0)))</f>
        <v>-</v>
      </c>
      <c r="F212" s="15" t="str">
        <f>IF(B212="","-",IF(ISNA(VLOOKUP($B212,'API List'!$B$4:$S$299,9,0))=TRUE,"",VLOOKUP($B212,'API List'!$B$4:$S$299,9,0)))</f>
        <v>-</v>
      </c>
      <c r="G212" s="15" t="str">
        <f>IF(B212="","-",IF(ISNA(VLOOKUP($B212,'API List'!$B$4:$S$299,14,0))=TRUE,"",VLOOKUP($B212,'API List'!$B$4:$S$299,14,0)))</f>
        <v>-</v>
      </c>
      <c r="H212" s="15" t="str">
        <f>IF(B212="","-",IF(ISNA(VLOOKUP($B212,'API List'!$B$4:$S$299,15,0))=TRUE,"",VLOOKUP($B212,'API List'!$B$4:$S$299,15,0)))</f>
        <v>-</v>
      </c>
      <c r="I212" s="21" t="s">
        <v>108</v>
      </c>
      <c r="J212" s="6"/>
      <c r="K212" s="6"/>
      <c r="L212" s="6"/>
      <c r="M212" s="6"/>
      <c r="N212" s="6"/>
      <c r="O212" s="6"/>
      <c r="P212" s="6"/>
      <c r="Q212" s="6"/>
      <c r="R212" s="97" t="str">
        <f t="shared" si="6"/>
        <v>View</v>
      </c>
      <c r="S212" s="10"/>
    </row>
    <row r="213" spans="1:19" x14ac:dyDescent="0.25">
      <c r="A213" s="66"/>
      <c r="B213" s="6"/>
      <c r="C213" s="15" t="str">
        <f>IF(B213="","-",IF(ISNA(VLOOKUP($B213,'API List'!$B$4:$S$299,2,0))=TRUE,"",VLOOKUP($B213,'API List'!$B$4:$S$299,2,0)))</f>
        <v>-</v>
      </c>
      <c r="D213" s="15" t="str">
        <f>IF(B213="","-",IF(ISNA(VLOOKUP($B213,'API List'!$B$4:$S$298,6,0))=TRUE,"",VLOOKUP($B213,'API List'!$B$4:$S$298,6,0)))</f>
        <v>-</v>
      </c>
      <c r="E213" s="15" t="str">
        <f>IF(B213="","-",IF(ISNA(VLOOKUP($B213,'API List'!$B$4:$S$299,3,0))=TRUE,"",VLOOKUP($B213,'API List'!$B$4:$S$299,3,0)))</f>
        <v>-</v>
      </c>
      <c r="F213" s="15" t="str">
        <f>IF(B213="","-",IF(ISNA(VLOOKUP($B213,'API List'!$B$4:$S$299,9,0))=TRUE,"",VLOOKUP($B213,'API List'!$B$4:$S$299,9,0)))</f>
        <v>-</v>
      </c>
      <c r="G213" s="15" t="str">
        <f>IF(B213="","-",IF(ISNA(VLOOKUP($B213,'API List'!$B$4:$S$299,14,0))=TRUE,"",VLOOKUP($B213,'API List'!$B$4:$S$299,14,0)))</f>
        <v>-</v>
      </c>
      <c r="H213" s="15" t="str">
        <f>IF(B213="","-",IF(ISNA(VLOOKUP($B213,'API List'!$B$4:$S$299,15,0))=TRUE,"",VLOOKUP($B213,'API List'!$B$4:$S$299,15,0)))</f>
        <v>-</v>
      </c>
      <c r="I213" s="21" t="s">
        <v>108</v>
      </c>
      <c r="J213" s="6"/>
      <c r="K213" s="6"/>
      <c r="L213" s="6"/>
      <c r="M213" s="6"/>
      <c r="N213" s="6"/>
      <c r="O213" s="6"/>
      <c r="P213" s="6"/>
      <c r="Q213" s="6"/>
      <c r="R213" s="97" t="str">
        <f t="shared" si="6"/>
        <v>View</v>
      </c>
      <c r="S213" s="10"/>
    </row>
    <row r="214" spans="1:19" x14ac:dyDescent="0.25">
      <c r="A214" s="66"/>
      <c r="B214" s="6"/>
      <c r="C214" s="15" t="str">
        <f>IF(B214="","-",IF(ISNA(VLOOKUP($B214,'API List'!$B$4:$S$299,2,0))=TRUE,"",VLOOKUP($B214,'API List'!$B$4:$S$299,2,0)))</f>
        <v>-</v>
      </c>
      <c r="D214" s="15" t="str">
        <f>IF(B214="","-",IF(ISNA(VLOOKUP($B214,'API List'!$B$4:$S$298,6,0))=TRUE,"",VLOOKUP($B214,'API List'!$B$4:$S$298,6,0)))</f>
        <v>-</v>
      </c>
      <c r="E214" s="15" t="str">
        <f>IF(B214="","-",IF(ISNA(VLOOKUP($B214,'API List'!$B$4:$S$299,3,0))=TRUE,"",VLOOKUP($B214,'API List'!$B$4:$S$299,3,0)))</f>
        <v>-</v>
      </c>
      <c r="F214" s="15" t="str">
        <f>IF(B214="","-",IF(ISNA(VLOOKUP($B214,'API List'!$B$4:$S$299,9,0))=TRUE,"",VLOOKUP($B214,'API List'!$B$4:$S$299,9,0)))</f>
        <v>-</v>
      </c>
      <c r="G214" s="15" t="str">
        <f>IF(B214="","-",IF(ISNA(VLOOKUP($B214,'API List'!$B$4:$S$299,14,0))=TRUE,"",VLOOKUP($B214,'API List'!$B$4:$S$299,14,0)))</f>
        <v>-</v>
      </c>
      <c r="H214" s="15" t="str">
        <f>IF(B214="","-",IF(ISNA(VLOOKUP($B214,'API List'!$B$4:$S$299,15,0))=TRUE,"",VLOOKUP($B214,'API List'!$B$4:$S$299,15,0)))</f>
        <v>-</v>
      </c>
      <c r="I214" s="21" t="s">
        <v>108</v>
      </c>
      <c r="J214" s="6"/>
      <c r="K214" s="6"/>
      <c r="L214" s="6"/>
      <c r="M214" s="6"/>
      <c r="N214" s="6"/>
      <c r="O214" s="6"/>
      <c r="P214" s="6"/>
      <c r="Q214" s="6"/>
      <c r="R214" s="97" t="str">
        <f t="shared" si="6"/>
        <v>View</v>
      </c>
      <c r="S214" s="10"/>
    </row>
    <row r="215" spans="1:19" x14ac:dyDescent="0.25">
      <c r="A215" s="66"/>
      <c r="B215" s="6"/>
      <c r="C215" s="15" t="str">
        <f>IF(B215="","-",IF(ISNA(VLOOKUP($B215,'API List'!$B$4:$S$299,2,0))=TRUE,"",VLOOKUP($B215,'API List'!$B$4:$S$299,2,0)))</f>
        <v>-</v>
      </c>
      <c r="D215" s="15" t="str">
        <f>IF(B215="","-",IF(ISNA(VLOOKUP($B215,'API List'!$B$4:$S$298,6,0))=TRUE,"",VLOOKUP($B215,'API List'!$B$4:$S$298,6,0)))</f>
        <v>-</v>
      </c>
      <c r="E215" s="15" t="str">
        <f>IF(B215="","-",IF(ISNA(VLOOKUP($B215,'API List'!$B$4:$S$299,3,0))=TRUE,"",VLOOKUP($B215,'API List'!$B$4:$S$299,3,0)))</f>
        <v>-</v>
      </c>
      <c r="F215" s="15" t="str">
        <f>IF(B215="","-",IF(ISNA(VLOOKUP($B215,'API List'!$B$4:$S$299,9,0))=TRUE,"",VLOOKUP($B215,'API List'!$B$4:$S$299,9,0)))</f>
        <v>-</v>
      </c>
      <c r="G215" s="15" t="str">
        <f>IF(B215="","-",IF(ISNA(VLOOKUP($B215,'API List'!$B$4:$S$299,14,0))=TRUE,"",VLOOKUP($B215,'API List'!$B$4:$S$299,14,0)))</f>
        <v>-</v>
      </c>
      <c r="H215" s="15" t="str">
        <f>IF(B215="","-",IF(ISNA(VLOOKUP($B215,'API List'!$B$4:$S$299,15,0))=TRUE,"",VLOOKUP($B215,'API List'!$B$4:$S$299,15,0)))</f>
        <v>-</v>
      </c>
      <c r="I215" s="21" t="s">
        <v>108</v>
      </c>
      <c r="J215" s="6"/>
      <c r="K215" s="6"/>
      <c r="L215" s="6"/>
      <c r="M215" s="6"/>
      <c r="N215" s="6"/>
      <c r="O215" s="6"/>
      <c r="P215" s="6"/>
      <c r="Q215" s="6"/>
      <c r="R215" s="97" t="str">
        <f t="shared" si="6"/>
        <v>View</v>
      </c>
      <c r="S215" s="10"/>
    </row>
    <row r="216" spans="1:19" x14ac:dyDescent="0.25">
      <c r="A216" s="66"/>
      <c r="B216" s="6"/>
      <c r="C216" s="15" t="str">
        <f>IF(B216="","-",IF(ISNA(VLOOKUP($B216,'API List'!$B$4:$S$299,2,0))=TRUE,"",VLOOKUP($B216,'API List'!$B$4:$S$299,2,0)))</f>
        <v>-</v>
      </c>
      <c r="D216" s="15" t="str">
        <f>IF(B216="","-",IF(ISNA(VLOOKUP($B216,'API List'!$B$4:$S$298,6,0))=TRUE,"",VLOOKUP($B216,'API List'!$B$4:$S$298,6,0)))</f>
        <v>-</v>
      </c>
      <c r="E216" s="15" t="str">
        <f>IF(B216="","-",IF(ISNA(VLOOKUP($B216,'API List'!$B$4:$S$299,3,0))=TRUE,"",VLOOKUP($B216,'API List'!$B$4:$S$299,3,0)))</f>
        <v>-</v>
      </c>
      <c r="F216" s="15" t="str">
        <f>IF(B216="","-",IF(ISNA(VLOOKUP($B216,'API List'!$B$4:$S$299,9,0))=TRUE,"",VLOOKUP($B216,'API List'!$B$4:$S$299,9,0)))</f>
        <v>-</v>
      </c>
      <c r="G216" s="15" t="str">
        <f>IF(B216="","-",IF(ISNA(VLOOKUP($B216,'API List'!$B$4:$S$299,14,0))=TRUE,"",VLOOKUP($B216,'API List'!$B$4:$S$299,14,0)))</f>
        <v>-</v>
      </c>
      <c r="H216" s="15" t="str">
        <f>IF(B216="","-",IF(ISNA(VLOOKUP($B216,'API List'!$B$4:$S$299,15,0))=TRUE,"",VLOOKUP($B216,'API List'!$B$4:$S$299,15,0)))</f>
        <v>-</v>
      </c>
      <c r="I216" s="21" t="s">
        <v>108</v>
      </c>
      <c r="J216" s="6"/>
      <c r="K216" s="6"/>
      <c r="L216" s="6"/>
      <c r="M216" s="6"/>
      <c r="N216" s="6"/>
      <c r="O216" s="6"/>
      <c r="P216" s="6"/>
      <c r="Q216" s="6"/>
      <c r="R216" s="97" t="str">
        <f t="shared" si="6"/>
        <v>View</v>
      </c>
      <c r="S216" s="10"/>
    </row>
    <row r="217" spans="1:19" x14ac:dyDescent="0.25">
      <c r="A217" s="66"/>
      <c r="B217" s="6"/>
      <c r="C217" s="15" t="str">
        <f>IF(B217="","-",IF(ISNA(VLOOKUP($B217,'API List'!$B$4:$S$299,2,0))=TRUE,"",VLOOKUP($B217,'API List'!$B$4:$S$299,2,0)))</f>
        <v>-</v>
      </c>
      <c r="D217" s="15" t="str">
        <f>IF(B217="","-",IF(ISNA(VLOOKUP($B217,'API List'!$B$4:$S$298,6,0))=TRUE,"",VLOOKUP($B217,'API List'!$B$4:$S$298,6,0)))</f>
        <v>-</v>
      </c>
      <c r="E217" s="15" t="str">
        <f>IF(B217="","-",IF(ISNA(VLOOKUP($B217,'API List'!$B$4:$S$299,3,0))=TRUE,"",VLOOKUP($B217,'API List'!$B$4:$S$299,3,0)))</f>
        <v>-</v>
      </c>
      <c r="F217" s="15" t="str">
        <f>IF(B217="","-",IF(ISNA(VLOOKUP($B217,'API List'!$B$4:$S$299,9,0))=TRUE,"",VLOOKUP($B217,'API List'!$B$4:$S$299,9,0)))</f>
        <v>-</v>
      </c>
      <c r="G217" s="15" t="str">
        <f>IF(B217="","-",IF(ISNA(VLOOKUP($B217,'API List'!$B$4:$S$299,14,0))=TRUE,"",VLOOKUP($B217,'API List'!$B$4:$S$299,14,0)))</f>
        <v>-</v>
      </c>
      <c r="H217" s="15" t="str">
        <f>IF(B217="","-",IF(ISNA(VLOOKUP($B217,'API List'!$B$4:$S$299,15,0))=TRUE,"",VLOOKUP($B217,'API List'!$B$4:$S$299,15,0)))</f>
        <v>-</v>
      </c>
      <c r="I217" s="21" t="s">
        <v>108</v>
      </c>
      <c r="J217" s="6"/>
      <c r="K217" s="6"/>
      <c r="L217" s="6"/>
      <c r="M217" s="6"/>
      <c r="N217" s="6"/>
      <c r="O217" s="6"/>
      <c r="P217" s="6"/>
      <c r="Q217" s="6"/>
      <c r="R217" s="97" t="str">
        <f t="shared" si="6"/>
        <v>View</v>
      </c>
      <c r="S217" s="10"/>
    </row>
    <row r="218" spans="1:19" x14ac:dyDescent="0.25">
      <c r="A218" s="66"/>
      <c r="B218" s="6"/>
      <c r="C218" s="15" t="str">
        <f>IF(B218="","-",IF(ISNA(VLOOKUP($B218,'API List'!$B$4:$S$299,2,0))=TRUE,"",VLOOKUP($B218,'API List'!$B$4:$S$299,2,0)))</f>
        <v>-</v>
      </c>
      <c r="D218" s="15" t="str">
        <f>IF(B218="","-",IF(ISNA(VLOOKUP($B218,'API List'!$B$4:$S$298,6,0))=TRUE,"",VLOOKUP($B218,'API List'!$B$4:$S$298,6,0)))</f>
        <v>-</v>
      </c>
      <c r="E218" s="15" t="str">
        <f>IF(B218="","-",IF(ISNA(VLOOKUP($B218,'API List'!$B$4:$S$299,3,0))=TRUE,"",VLOOKUP($B218,'API List'!$B$4:$S$299,3,0)))</f>
        <v>-</v>
      </c>
      <c r="F218" s="15" t="str">
        <f>IF(B218="","-",IF(ISNA(VLOOKUP($B218,'API List'!$B$4:$S$299,9,0))=TRUE,"",VLOOKUP($B218,'API List'!$B$4:$S$299,9,0)))</f>
        <v>-</v>
      </c>
      <c r="G218" s="15" t="str">
        <f>IF(B218="","-",IF(ISNA(VLOOKUP($B218,'API List'!$B$4:$S$299,14,0))=TRUE,"",VLOOKUP($B218,'API List'!$B$4:$S$299,14,0)))</f>
        <v>-</v>
      </c>
      <c r="H218" s="15" t="str">
        <f>IF(B218="","-",IF(ISNA(VLOOKUP($B218,'API List'!$B$4:$S$299,15,0))=TRUE,"",VLOOKUP($B218,'API List'!$B$4:$S$299,15,0)))</f>
        <v>-</v>
      </c>
      <c r="I218" s="21" t="s">
        <v>108</v>
      </c>
      <c r="J218" s="6"/>
      <c r="K218" s="6"/>
      <c r="L218" s="6"/>
      <c r="M218" s="6"/>
      <c r="N218" s="6"/>
      <c r="O218" s="6"/>
      <c r="P218" s="6"/>
      <c r="Q218" s="6"/>
      <c r="R218" s="97" t="str">
        <f t="shared" si="6"/>
        <v>View</v>
      </c>
      <c r="S218" s="10"/>
    </row>
    <row r="219" spans="1:19" x14ac:dyDescent="0.25">
      <c r="A219" s="66"/>
      <c r="B219" s="6"/>
      <c r="C219" s="15" t="str">
        <f>IF(B219="","-",IF(ISNA(VLOOKUP($B219,'API List'!$B$4:$S$299,2,0))=TRUE,"",VLOOKUP($B219,'API List'!$B$4:$S$299,2,0)))</f>
        <v>-</v>
      </c>
      <c r="D219" s="15" t="str">
        <f>IF(B219="","-",IF(ISNA(VLOOKUP($B219,'API List'!$B$4:$S$298,6,0))=TRUE,"",VLOOKUP($B219,'API List'!$B$4:$S$298,6,0)))</f>
        <v>-</v>
      </c>
      <c r="E219" s="15" t="str">
        <f>IF(B219="","-",IF(ISNA(VLOOKUP($B219,'API List'!$B$4:$S$299,3,0))=TRUE,"",VLOOKUP($B219,'API List'!$B$4:$S$299,3,0)))</f>
        <v>-</v>
      </c>
      <c r="F219" s="15" t="str">
        <f>IF(B219="","-",IF(ISNA(VLOOKUP($B219,'API List'!$B$4:$S$299,9,0))=TRUE,"",VLOOKUP($B219,'API List'!$B$4:$S$299,9,0)))</f>
        <v>-</v>
      </c>
      <c r="G219" s="15" t="str">
        <f>IF(B219="","-",IF(ISNA(VLOOKUP($B219,'API List'!$B$4:$S$299,14,0))=TRUE,"",VLOOKUP($B219,'API List'!$B$4:$S$299,14,0)))</f>
        <v>-</v>
      </c>
      <c r="H219" s="15" t="str">
        <f>IF(B219="","-",IF(ISNA(VLOOKUP($B219,'API List'!$B$4:$S$299,15,0))=TRUE,"",VLOOKUP($B219,'API List'!$B$4:$S$299,15,0)))</f>
        <v>-</v>
      </c>
      <c r="I219" s="21" t="s">
        <v>108</v>
      </c>
      <c r="J219" s="6"/>
      <c r="K219" s="6"/>
      <c r="L219" s="6"/>
      <c r="M219" s="6"/>
      <c r="N219" s="6"/>
      <c r="O219" s="6"/>
      <c r="P219" s="6"/>
      <c r="Q219" s="6"/>
      <c r="R219" s="97" t="str">
        <f t="shared" si="6"/>
        <v>View</v>
      </c>
      <c r="S219" s="10"/>
    </row>
    <row r="220" spans="1:19" x14ac:dyDescent="0.25">
      <c r="A220" s="66"/>
      <c r="B220" s="6"/>
      <c r="C220" s="15" t="str">
        <f>IF(B220="","-",IF(ISNA(VLOOKUP($B220,'API List'!$B$4:$S$299,2,0))=TRUE,"",VLOOKUP($B220,'API List'!$B$4:$S$299,2,0)))</f>
        <v>-</v>
      </c>
      <c r="D220" s="15" t="str">
        <f>IF(B220="","-",IF(ISNA(VLOOKUP($B220,'API List'!$B$4:$S$298,6,0))=TRUE,"",VLOOKUP($B220,'API List'!$B$4:$S$298,6,0)))</f>
        <v>-</v>
      </c>
      <c r="E220" s="15" t="str">
        <f>IF(B220="","-",IF(ISNA(VLOOKUP($B220,'API List'!$B$4:$S$299,3,0))=TRUE,"",VLOOKUP($B220,'API List'!$B$4:$S$299,3,0)))</f>
        <v>-</v>
      </c>
      <c r="F220" s="15" t="str">
        <f>IF(B220="","-",IF(ISNA(VLOOKUP($B220,'API List'!$B$4:$S$299,9,0))=TRUE,"",VLOOKUP($B220,'API List'!$B$4:$S$299,9,0)))</f>
        <v>-</v>
      </c>
      <c r="G220" s="15" t="str">
        <f>IF(B220="","-",IF(ISNA(VLOOKUP($B220,'API List'!$B$4:$S$299,14,0))=TRUE,"",VLOOKUP($B220,'API List'!$B$4:$S$299,14,0)))</f>
        <v>-</v>
      </c>
      <c r="H220" s="15" t="str">
        <f>IF(B220="","-",IF(ISNA(VLOOKUP($B220,'API List'!$B$4:$S$299,15,0))=TRUE,"",VLOOKUP($B220,'API List'!$B$4:$S$299,15,0)))</f>
        <v>-</v>
      </c>
      <c r="I220" s="21" t="s">
        <v>108</v>
      </c>
      <c r="J220" s="6"/>
      <c r="K220" s="6"/>
      <c r="L220" s="6"/>
      <c r="M220" s="6"/>
      <c r="N220" s="6"/>
      <c r="O220" s="6"/>
      <c r="P220" s="6"/>
      <c r="Q220" s="6"/>
      <c r="R220" s="97" t="str">
        <f t="shared" si="6"/>
        <v>View</v>
      </c>
      <c r="S220" s="10"/>
    </row>
    <row r="221" spans="1:19" x14ac:dyDescent="0.25">
      <c r="A221" s="66"/>
      <c r="B221" s="6"/>
      <c r="C221" s="15" t="str">
        <f>IF(B221="","-",IF(ISNA(VLOOKUP($B221,'API List'!$B$4:$S$299,2,0))=TRUE,"",VLOOKUP($B221,'API List'!$B$4:$S$299,2,0)))</f>
        <v>-</v>
      </c>
      <c r="D221" s="15" t="str">
        <f>IF(B221="","-",IF(ISNA(VLOOKUP($B221,'API List'!$B$4:$S$298,6,0))=TRUE,"",VLOOKUP($B221,'API List'!$B$4:$S$298,6,0)))</f>
        <v>-</v>
      </c>
      <c r="E221" s="15" t="str">
        <f>IF(B221="","-",IF(ISNA(VLOOKUP($B221,'API List'!$B$4:$S$299,3,0))=TRUE,"",VLOOKUP($B221,'API List'!$B$4:$S$299,3,0)))</f>
        <v>-</v>
      </c>
      <c r="F221" s="15" t="str">
        <f>IF(B221="","-",IF(ISNA(VLOOKUP($B221,'API List'!$B$4:$S$299,9,0))=TRUE,"",VLOOKUP($B221,'API List'!$B$4:$S$299,9,0)))</f>
        <v>-</v>
      </c>
      <c r="G221" s="15" t="str">
        <f>IF(B221="","-",IF(ISNA(VLOOKUP($B221,'API List'!$B$4:$S$299,14,0))=TRUE,"",VLOOKUP($B221,'API List'!$B$4:$S$299,14,0)))</f>
        <v>-</v>
      </c>
      <c r="H221" s="15" t="str">
        <f>IF(B221="","-",IF(ISNA(VLOOKUP($B221,'API List'!$B$4:$S$299,15,0))=TRUE,"",VLOOKUP($B221,'API List'!$B$4:$S$299,15,0)))</f>
        <v>-</v>
      </c>
      <c r="I221" s="21" t="s">
        <v>108</v>
      </c>
      <c r="J221" s="6"/>
      <c r="K221" s="6"/>
      <c r="L221" s="6"/>
      <c r="M221" s="6"/>
      <c r="N221" s="6"/>
      <c r="O221" s="6"/>
      <c r="P221" s="6"/>
      <c r="Q221" s="6"/>
      <c r="R221" s="97" t="str">
        <f t="shared" si="6"/>
        <v>View</v>
      </c>
      <c r="S221" s="10"/>
    </row>
    <row r="222" spans="1:19" x14ac:dyDescent="0.25">
      <c r="A222" s="66"/>
      <c r="B222" s="6"/>
      <c r="C222" s="15" t="str">
        <f>IF(B222="","-",IF(ISNA(VLOOKUP($B222,'API List'!$B$4:$S$299,2,0))=TRUE,"",VLOOKUP($B222,'API List'!$B$4:$S$299,2,0)))</f>
        <v>-</v>
      </c>
      <c r="D222" s="15" t="str">
        <f>IF(B222="","-",IF(ISNA(VLOOKUP($B222,'API List'!$B$4:$S$298,6,0))=TRUE,"",VLOOKUP($B222,'API List'!$B$4:$S$298,6,0)))</f>
        <v>-</v>
      </c>
      <c r="E222" s="15" t="str">
        <f>IF(B222="","-",IF(ISNA(VLOOKUP($B222,'API List'!$B$4:$S$299,3,0))=TRUE,"",VLOOKUP($B222,'API List'!$B$4:$S$299,3,0)))</f>
        <v>-</v>
      </c>
      <c r="F222" s="15" t="str">
        <f>IF(B222="","-",IF(ISNA(VLOOKUP($B222,'API List'!$B$4:$S$299,9,0))=TRUE,"",VLOOKUP($B222,'API List'!$B$4:$S$299,9,0)))</f>
        <v>-</v>
      </c>
      <c r="G222" s="15" t="str">
        <f>IF(B222="","-",IF(ISNA(VLOOKUP($B222,'API List'!$B$4:$S$299,14,0))=TRUE,"",VLOOKUP($B222,'API List'!$B$4:$S$299,14,0)))</f>
        <v>-</v>
      </c>
      <c r="H222" s="15" t="str">
        <f>IF(B222="","-",IF(ISNA(VLOOKUP($B222,'API List'!$B$4:$S$299,15,0))=TRUE,"",VLOOKUP($B222,'API List'!$B$4:$S$299,15,0)))</f>
        <v>-</v>
      </c>
      <c r="I222" s="21" t="s">
        <v>108</v>
      </c>
      <c r="J222" s="6"/>
      <c r="K222" s="6"/>
      <c r="L222" s="6"/>
      <c r="M222" s="6"/>
      <c r="N222" s="6"/>
      <c r="O222" s="6"/>
      <c r="P222" s="6"/>
      <c r="Q222" s="6"/>
      <c r="R222" s="97" t="str">
        <f t="shared" si="6"/>
        <v>View</v>
      </c>
      <c r="S222" s="10"/>
    </row>
    <row r="223" spans="1:19" x14ac:dyDescent="0.25">
      <c r="A223" s="66"/>
      <c r="B223" s="6"/>
      <c r="C223" s="15" t="str">
        <f>IF(B223="","-",IF(ISNA(VLOOKUP($B223,'API List'!$B$4:$S$299,2,0))=TRUE,"",VLOOKUP($B223,'API List'!$B$4:$S$299,2,0)))</f>
        <v>-</v>
      </c>
      <c r="D223" s="15" t="str">
        <f>IF(B223="","-",IF(ISNA(VLOOKUP($B223,'API List'!$B$4:$S$298,6,0))=TRUE,"",VLOOKUP($B223,'API List'!$B$4:$S$298,6,0)))</f>
        <v>-</v>
      </c>
      <c r="E223" s="15" t="str">
        <f>IF(B223="","-",IF(ISNA(VLOOKUP($B223,'API List'!$B$4:$S$299,3,0))=TRUE,"",VLOOKUP($B223,'API List'!$B$4:$S$299,3,0)))</f>
        <v>-</v>
      </c>
      <c r="F223" s="15" t="str">
        <f>IF(B223="","-",IF(ISNA(VLOOKUP($B223,'API List'!$B$4:$S$299,9,0))=TRUE,"",VLOOKUP($B223,'API List'!$B$4:$S$299,9,0)))</f>
        <v>-</v>
      </c>
      <c r="G223" s="15" t="str">
        <f>IF(B223="","-",IF(ISNA(VLOOKUP($B223,'API List'!$B$4:$S$299,14,0))=TRUE,"",VLOOKUP($B223,'API List'!$B$4:$S$299,14,0)))</f>
        <v>-</v>
      </c>
      <c r="H223" s="15" t="str">
        <f>IF(B223="","-",IF(ISNA(VLOOKUP($B223,'API List'!$B$4:$S$299,15,0))=TRUE,"",VLOOKUP($B223,'API List'!$B$4:$S$299,15,0)))</f>
        <v>-</v>
      </c>
      <c r="I223" s="21" t="s">
        <v>108</v>
      </c>
      <c r="J223" s="6"/>
      <c r="K223" s="6"/>
      <c r="L223" s="6"/>
      <c r="M223" s="6"/>
      <c r="N223" s="6"/>
      <c r="O223" s="6"/>
      <c r="P223" s="6"/>
      <c r="Q223" s="6"/>
      <c r="R223" s="97" t="str">
        <f t="shared" si="3"/>
        <v>View</v>
      </c>
      <c r="S223" s="10"/>
    </row>
    <row r="224" spans="1:19" x14ac:dyDescent="0.25">
      <c r="A224" s="66"/>
      <c r="B224" s="6"/>
      <c r="C224" s="15" t="str">
        <f>IF(B224="","-",IF(ISNA(VLOOKUP($B224,'API List'!$B$4:$S$299,2,0))=TRUE,"",VLOOKUP($B224,'API List'!$B$4:$S$299,2,0)))</f>
        <v>-</v>
      </c>
      <c r="D224" s="15" t="str">
        <f>IF(B224="","-",IF(ISNA(VLOOKUP($B224,'API List'!$B$4:$S$298,6,0))=TRUE,"",VLOOKUP($B224,'API List'!$B$4:$S$298,6,0)))</f>
        <v>-</v>
      </c>
      <c r="E224" s="15" t="str">
        <f>IF(B224="","-",IF(ISNA(VLOOKUP($B224,'API List'!$B$4:$S$299,3,0))=TRUE,"",VLOOKUP($B224,'API List'!$B$4:$S$299,3,0)))</f>
        <v>-</v>
      </c>
      <c r="F224" s="15" t="str">
        <f>IF(B224="","-",IF(ISNA(VLOOKUP($B224,'API List'!$B$4:$S$299,9,0))=TRUE,"",VLOOKUP($B224,'API List'!$B$4:$S$299,9,0)))</f>
        <v>-</v>
      </c>
      <c r="G224" s="15" t="str">
        <f>IF(B224="","-",IF(ISNA(VLOOKUP($B224,'API List'!$B$4:$S$299,14,0))=TRUE,"",VLOOKUP($B224,'API List'!$B$4:$S$299,14,0)))</f>
        <v>-</v>
      </c>
      <c r="H224" s="15" t="str">
        <f>IF(B224="","-",IF(ISNA(VLOOKUP($B224,'API List'!$B$4:$S$299,15,0))=TRUE,"",VLOOKUP($B224,'API List'!$B$4:$S$299,15,0)))</f>
        <v>-</v>
      </c>
      <c r="I224" s="21" t="s">
        <v>108</v>
      </c>
      <c r="J224" s="6"/>
      <c r="K224" s="6"/>
      <c r="L224" s="6"/>
      <c r="M224" s="6"/>
      <c r="N224" s="6"/>
      <c r="O224" s="6"/>
      <c r="P224" s="6"/>
      <c r="Q224" s="6"/>
      <c r="R224" s="97" t="str">
        <f t="shared" si="3"/>
        <v>View</v>
      </c>
      <c r="S224" s="10"/>
    </row>
    <row r="225" spans="1:19" x14ac:dyDescent="0.25">
      <c r="A225" s="66"/>
      <c r="B225" s="6"/>
      <c r="C225" s="15" t="str">
        <f>IF(B225="","-",IF(ISNA(VLOOKUP($B225,'API List'!$B$4:$S$299,2,0))=TRUE,"",VLOOKUP($B225,'API List'!$B$4:$S$299,2,0)))</f>
        <v>-</v>
      </c>
      <c r="D225" s="15" t="str">
        <f>IF(B225="","-",IF(ISNA(VLOOKUP($B225,'API List'!$B$4:$S$298,6,0))=TRUE,"",VLOOKUP($B225,'API List'!$B$4:$S$298,6,0)))</f>
        <v>-</v>
      </c>
      <c r="E225" s="15" t="str">
        <f>IF(B225="","-",IF(ISNA(VLOOKUP($B225,'API List'!$B$4:$S$299,3,0))=TRUE,"",VLOOKUP($B225,'API List'!$B$4:$S$299,3,0)))</f>
        <v>-</v>
      </c>
      <c r="F225" s="15" t="str">
        <f>IF(B225="","-",IF(ISNA(VLOOKUP($B225,'API List'!$B$4:$S$299,9,0))=TRUE,"",VLOOKUP($B225,'API List'!$B$4:$S$299,9,0)))</f>
        <v>-</v>
      </c>
      <c r="G225" s="15" t="str">
        <f>IF(B225="","-",IF(ISNA(VLOOKUP($B225,'API List'!$B$4:$S$299,14,0))=TRUE,"",VLOOKUP($B225,'API List'!$B$4:$S$299,14,0)))</f>
        <v>-</v>
      </c>
      <c r="H225" s="15" t="str">
        <f>IF(B225="","-",IF(ISNA(VLOOKUP($B225,'API List'!$B$4:$S$299,15,0))=TRUE,"",VLOOKUP($B225,'API List'!$B$4:$S$299,15,0)))</f>
        <v>-</v>
      </c>
      <c r="I225" s="21" t="s">
        <v>108</v>
      </c>
      <c r="J225" s="6"/>
      <c r="K225" s="6"/>
      <c r="L225" s="6"/>
      <c r="M225" s="6"/>
      <c r="N225" s="6"/>
      <c r="O225" s="6"/>
      <c r="P225" s="6"/>
      <c r="Q225" s="6"/>
      <c r="R225" s="97" t="str">
        <f t="shared" si="3"/>
        <v>View</v>
      </c>
      <c r="S225" s="10"/>
    </row>
    <row r="226" spans="1:19" x14ac:dyDescent="0.25">
      <c r="A226" s="66"/>
      <c r="B226" s="6"/>
      <c r="C226" s="15" t="str">
        <f>IF(B226="","-",IF(ISNA(VLOOKUP($B226,'API List'!$B$4:$S$299,2,0))=TRUE,"",VLOOKUP($B226,'API List'!$B$4:$S$299,2,0)))</f>
        <v>-</v>
      </c>
      <c r="D226" s="15" t="str">
        <f>IF(B226="","-",IF(ISNA(VLOOKUP($B226,'API List'!$B$4:$S$298,6,0))=TRUE,"",VLOOKUP($B226,'API List'!$B$4:$S$298,6,0)))</f>
        <v>-</v>
      </c>
      <c r="E226" s="15" t="str">
        <f>IF(B226="","-",IF(ISNA(VLOOKUP($B226,'API List'!$B$4:$S$299,3,0))=TRUE,"",VLOOKUP($B226,'API List'!$B$4:$S$299,3,0)))</f>
        <v>-</v>
      </c>
      <c r="F226" s="15" t="str">
        <f>IF(B226="","-",IF(ISNA(VLOOKUP($B226,'API List'!$B$4:$S$299,9,0))=TRUE,"",VLOOKUP($B226,'API List'!$B$4:$S$299,9,0)))</f>
        <v>-</v>
      </c>
      <c r="G226" s="15" t="str">
        <f>IF(B226="","-",IF(ISNA(VLOOKUP($B226,'API List'!$B$4:$S$299,14,0))=TRUE,"",VLOOKUP($B226,'API List'!$B$4:$S$299,14,0)))</f>
        <v>-</v>
      </c>
      <c r="H226" s="15" t="str">
        <f>IF(B226="","-",IF(ISNA(VLOOKUP($B226,'API List'!$B$4:$S$299,15,0))=TRUE,"",VLOOKUP($B226,'API List'!$B$4:$S$299,15,0)))</f>
        <v>-</v>
      </c>
      <c r="I226" s="21" t="s">
        <v>108</v>
      </c>
      <c r="J226" s="6"/>
      <c r="K226" s="6"/>
      <c r="L226" s="6"/>
      <c r="M226" s="6"/>
      <c r="N226" s="6"/>
      <c r="O226" s="6"/>
      <c r="P226" s="6"/>
      <c r="Q226" s="6"/>
      <c r="R226" s="97" t="str">
        <f t="shared" ref="R226:R241" si="7">HYPERLINK("#'"&amp;Q226&amp;"'!A1","View")</f>
        <v>View</v>
      </c>
      <c r="S226" s="10"/>
    </row>
    <row r="227" spans="1:19" x14ac:dyDescent="0.25">
      <c r="A227" s="66"/>
      <c r="B227" s="6"/>
      <c r="C227" s="15" t="str">
        <f>IF(B227="","-",IF(ISNA(VLOOKUP($B227,'API List'!$B$4:$S$299,2,0))=TRUE,"",VLOOKUP($B227,'API List'!$B$4:$S$299,2,0)))</f>
        <v>-</v>
      </c>
      <c r="D227" s="15" t="str">
        <f>IF(B227="","-",IF(ISNA(VLOOKUP($B227,'API List'!$B$4:$S$298,6,0))=TRUE,"",VLOOKUP($B227,'API List'!$B$4:$S$298,6,0)))</f>
        <v>-</v>
      </c>
      <c r="E227" s="15" t="str">
        <f>IF(B227="","-",IF(ISNA(VLOOKUP($B227,'API List'!$B$4:$S$299,3,0))=TRUE,"",VLOOKUP($B227,'API List'!$B$4:$S$299,3,0)))</f>
        <v>-</v>
      </c>
      <c r="F227" s="15" t="str">
        <f>IF(B227="","-",IF(ISNA(VLOOKUP($B227,'API List'!$B$4:$S$299,9,0))=TRUE,"",VLOOKUP($B227,'API List'!$B$4:$S$299,9,0)))</f>
        <v>-</v>
      </c>
      <c r="G227" s="15" t="str">
        <f>IF(B227="","-",IF(ISNA(VLOOKUP($B227,'API List'!$B$4:$S$299,14,0))=TRUE,"",VLOOKUP($B227,'API List'!$B$4:$S$299,14,0)))</f>
        <v>-</v>
      </c>
      <c r="H227" s="15" t="str">
        <f>IF(B227="","-",IF(ISNA(VLOOKUP($B227,'API List'!$B$4:$S$299,15,0))=TRUE,"",VLOOKUP($B227,'API List'!$B$4:$S$299,15,0)))</f>
        <v>-</v>
      </c>
      <c r="I227" s="21" t="s">
        <v>108</v>
      </c>
      <c r="J227" s="6"/>
      <c r="K227" s="6"/>
      <c r="L227" s="6"/>
      <c r="M227" s="6"/>
      <c r="N227" s="6"/>
      <c r="O227" s="6"/>
      <c r="P227" s="6"/>
      <c r="Q227" s="6"/>
      <c r="R227" s="97" t="str">
        <f t="shared" si="7"/>
        <v>View</v>
      </c>
      <c r="S227" s="10"/>
    </row>
    <row r="228" spans="1:19" x14ac:dyDescent="0.25">
      <c r="A228" s="66"/>
      <c r="B228" s="6"/>
      <c r="C228" s="15" t="str">
        <f>IF(B228="","-",IF(ISNA(VLOOKUP($B228,'API List'!$B$4:$S$299,2,0))=TRUE,"",VLOOKUP($B228,'API List'!$B$4:$S$299,2,0)))</f>
        <v>-</v>
      </c>
      <c r="D228" s="15" t="str">
        <f>IF(B228="","-",IF(ISNA(VLOOKUP($B228,'API List'!$B$4:$S$298,6,0))=TRUE,"",VLOOKUP($B228,'API List'!$B$4:$S$298,6,0)))</f>
        <v>-</v>
      </c>
      <c r="E228" s="15" t="str">
        <f>IF(B228="","-",IF(ISNA(VLOOKUP($B228,'API List'!$B$4:$S$299,3,0))=TRUE,"",VLOOKUP($B228,'API List'!$B$4:$S$299,3,0)))</f>
        <v>-</v>
      </c>
      <c r="F228" s="15" t="str">
        <f>IF(B228="","-",IF(ISNA(VLOOKUP($B228,'API List'!$B$4:$S$299,9,0))=TRUE,"",VLOOKUP($B228,'API List'!$B$4:$S$299,9,0)))</f>
        <v>-</v>
      </c>
      <c r="G228" s="15" t="str">
        <f>IF(B228="","-",IF(ISNA(VLOOKUP($B228,'API List'!$B$4:$S$299,14,0))=TRUE,"",VLOOKUP($B228,'API List'!$B$4:$S$299,14,0)))</f>
        <v>-</v>
      </c>
      <c r="H228" s="15" t="str">
        <f>IF(B228="","-",IF(ISNA(VLOOKUP($B228,'API List'!$B$4:$S$299,15,0))=TRUE,"",VLOOKUP($B228,'API List'!$B$4:$S$299,15,0)))</f>
        <v>-</v>
      </c>
      <c r="I228" s="21" t="s">
        <v>108</v>
      </c>
      <c r="J228" s="6"/>
      <c r="K228" s="6"/>
      <c r="L228" s="6"/>
      <c r="M228" s="6"/>
      <c r="N228" s="6"/>
      <c r="O228" s="6"/>
      <c r="P228" s="6"/>
      <c r="Q228" s="6"/>
      <c r="R228" s="97" t="str">
        <f t="shared" si="7"/>
        <v>View</v>
      </c>
      <c r="S228" s="10"/>
    </row>
    <row r="229" spans="1:19" x14ac:dyDescent="0.25">
      <c r="A229" s="66"/>
      <c r="B229" s="6"/>
      <c r="C229" s="15" t="str">
        <f>IF(B229="","-",IF(ISNA(VLOOKUP($B229,'API List'!$B$4:$S$299,2,0))=TRUE,"",VLOOKUP($B229,'API List'!$B$4:$S$299,2,0)))</f>
        <v>-</v>
      </c>
      <c r="D229" s="15" t="str">
        <f>IF(B229="","-",IF(ISNA(VLOOKUP($B229,'API List'!$B$4:$S$298,6,0))=TRUE,"",VLOOKUP($B229,'API List'!$B$4:$S$298,6,0)))</f>
        <v>-</v>
      </c>
      <c r="E229" s="15" t="str">
        <f>IF(B229="","-",IF(ISNA(VLOOKUP($B229,'API List'!$B$4:$S$299,3,0))=TRUE,"",VLOOKUP($B229,'API List'!$B$4:$S$299,3,0)))</f>
        <v>-</v>
      </c>
      <c r="F229" s="15" t="str">
        <f>IF(B229="","-",IF(ISNA(VLOOKUP($B229,'API List'!$B$4:$S$299,9,0))=TRUE,"",VLOOKUP($B229,'API List'!$B$4:$S$299,9,0)))</f>
        <v>-</v>
      </c>
      <c r="G229" s="15" t="str">
        <f>IF(B229="","-",IF(ISNA(VLOOKUP($B229,'API List'!$B$4:$S$299,14,0))=TRUE,"",VLOOKUP($B229,'API List'!$B$4:$S$299,14,0)))</f>
        <v>-</v>
      </c>
      <c r="H229" s="15" t="str">
        <f>IF(B229="","-",IF(ISNA(VLOOKUP($B229,'API List'!$B$4:$S$299,15,0))=TRUE,"",VLOOKUP($B229,'API List'!$B$4:$S$299,15,0)))</f>
        <v>-</v>
      </c>
      <c r="I229" s="21" t="s">
        <v>108</v>
      </c>
      <c r="J229" s="6"/>
      <c r="K229" s="6"/>
      <c r="L229" s="6"/>
      <c r="M229" s="6"/>
      <c r="N229" s="6"/>
      <c r="O229" s="6"/>
      <c r="P229" s="6"/>
      <c r="Q229" s="6"/>
      <c r="R229" s="97" t="str">
        <f t="shared" si="7"/>
        <v>View</v>
      </c>
      <c r="S229" s="10"/>
    </row>
    <row r="230" spans="1:19" x14ac:dyDescent="0.25">
      <c r="A230" s="66"/>
      <c r="B230" s="6"/>
      <c r="C230" s="15" t="str">
        <f>IF(B230="","-",IF(ISNA(VLOOKUP($B230,'API List'!$B$4:$S$299,2,0))=TRUE,"",VLOOKUP($B230,'API List'!$B$4:$S$299,2,0)))</f>
        <v>-</v>
      </c>
      <c r="D230" s="15" t="str">
        <f>IF(B230="","-",IF(ISNA(VLOOKUP($B230,'API List'!$B$4:$S$298,6,0))=TRUE,"",VLOOKUP($B230,'API List'!$B$4:$S$298,6,0)))</f>
        <v>-</v>
      </c>
      <c r="E230" s="15" t="str">
        <f>IF(B230="","-",IF(ISNA(VLOOKUP($B230,'API List'!$B$4:$S$299,3,0))=TRUE,"",VLOOKUP($B230,'API List'!$B$4:$S$299,3,0)))</f>
        <v>-</v>
      </c>
      <c r="F230" s="15" t="str">
        <f>IF(B230="","-",IF(ISNA(VLOOKUP($B230,'API List'!$B$4:$S$299,9,0))=TRUE,"",VLOOKUP($B230,'API List'!$B$4:$S$299,9,0)))</f>
        <v>-</v>
      </c>
      <c r="G230" s="15" t="str">
        <f>IF(B230="","-",IF(ISNA(VLOOKUP($B230,'API List'!$B$4:$S$299,14,0))=TRUE,"",VLOOKUP($B230,'API List'!$B$4:$S$299,14,0)))</f>
        <v>-</v>
      </c>
      <c r="H230" s="15" t="str">
        <f>IF(B230="","-",IF(ISNA(VLOOKUP($B230,'API List'!$B$4:$S$299,15,0))=TRUE,"",VLOOKUP($B230,'API List'!$B$4:$S$299,15,0)))</f>
        <v>-</v>
      </c>
      <c r="I230" s="21" t="s">
        <v>108</v>
      </c>
      <c r="J230" s="6"/>
      <c r="K230" s="6"/>
      <c r="L230" s="6"/>
      <c r="M230" s="6"/>
      <c r="N230" s="6"/>
      <c r="O230" s="6"/>
      <c r="P230" s="6"/>
      <c r="Q230" s="6"/>
      <c r="R230" s="97" t="str">
        <f t="shared" si="7"/>
        <v>View</v>
      </c>
      <c r="S230" s="10"/>
    </row>
    <row r="231" spans="1:19" x14ac:dyDescent="0.25">
      <c r="A231" s="66"/>
      <c r="B231" s="6"/>
      <c r="C231" s="15" t="str">
        <f>IF(B231="","-",IF(ISNA(VLOOKUP($B231,'API List'!$B$4:$S$299,2,0))=TRUE,"",VLOOKUP($B231,'API List'!$B$4:$S$299,2,0)))</f>
        <v>-</v>
      </c>
      <c r="D231" s="15" t="str">
        <f>IF(B231="","-",IF(ISNA(VLOOKUP($B231,'API List'!$B$4:$S$298,6,0))=TRUE,"",VLOOKUP($B231,'API List'!$B$4:$S$298,6,0)))</f>
        <v>-</v>
      </c>
      <c r="E231" s="15" t="str">
        <f>IF(B231="","-",IF(ISNA(VLOOKUP($B231,'API List'!$B$4:$S$299,3,0))=TRUE,"",VLOOKUP($B231,'API List'!$B$4:$S$299,3,0)))</f>
        <v>-</v>
      </c>
      <c r="F231" s="15" t="str">
        <f>IF(B231="","-",IF(ISNA(VLOOKUP($B231,'API List'!$B$4:$S$299,9,0))=TRUE,"",VLOOKUP($B231,'API List'!$B$4:$S$299,9,0)))</f>
        <v>-</v>
      </c>
      <c r="G231" s="15" t="str">
        <f>IF(B231="","-",IF(ISNA(VLOOKUP($B231,'API List'!$B$4:$S$299,14,0))=TRUE,"",VLOOKUP($B231,'API List'!$B$4:$S$299,14,0)))</f>
        <v>-</v>
      </c>
      <c r="H231" s="15" t="str">
        <f>IF(B231="","-",IF(ISNA(VLOOKUP($B231,'API List'!$B$4:$S$299,15,0))=TRUE,"",VLOOKUP($B231,'API List'!$B$4:$S$299,15,0)))</f>
        <v>-</v>
      </c>
      <c r="I231" s="21" t="s">
        <v>108</v>
      </c>
      <c r="J231" s="6"/>
      <c r="K231" s="6"/>
      <c r="L231" s="6"/>
      <c r="M231" s="6"/>
      <c r="N231" s="6"/>
      <c r="O231" s="6"/>
      <c r="P231" s="6"/>
      <c r="Q231" s="6"/>
      <c r="R231" s="97" t="str">
        <f t="shared" si="7"/>
        <v>View</v>
      </c>
      <c r="S231" s="10"/>
    </row>
    <row r="232" spans="1:19" x14ac:dyDescent="0.25">
      <c r="A232" s="66"/>
      <c r="B232" s="6"/>
      <c r="C232" s="15" t="str">
        <f>IF(B232="","-",IF(ISNA(VLOOKUP($B232,'API List'!$B$4:$S$299,2,0))=TRUE,"",VLOOKUP($B232,'API List'!$B$4:$S$299,2,0)))</f>
        <v>-</v>
      </c>
      <c r="D232" s="15" t="str">
        <f>IF(B232="","-",IF(ISNA(VLOOKUP($B232,'API List'!$B$4:$S$298,6,0))=TRUE,"",VLOOKUP($B232,'API List'!$B$4:$S$298,6,0)))</f>
        <v>-</v>
      </c>
      <c r="E232" s="15" t="str">
        <f>IF(B232="","-",IF(ISNA(VLOOKUP($B232,'API List'!$B$4:$S$299,3,0))=TRUE,"",VLOOKUP($B232,'API List'!$B$4:$S$299,3,0)))</f>
        <v>-</v>
      </c>
      <c r="F232" s="15" t="str">
        <f>IF(B232="","-",IF(ISNA(VLOOKUP($B232,'API List'!$B$4:$S$299,9,0))=TRUE,"",VLOOKUP($B232,'API List'!$B$4:$S$299,9,0)))</f>
        <v>-</v>
      </c>
      <c r="G232" s="15" t="str">
        <f>IF(B232="","-",IF(ISNA(VLOOKUP($B232,'API List'!$B$4:$S$299,14,0))=TRUE,"",VLOOKUP($B232,'API List'!$B$4:$S$299,14,0)))</f>
        <v>-</v>
      </c>
      <c r="H232" s="15" t="str">
        <f>IF(B232="","-",IF(ISNA(VLOOKUP($B232,'API List'!$B$4:$S$299,15,0))=TRUE,"",VLOOKUP($B232,'API List'!$B$4:$S$299,15,0)))</f>
        <v>-</v>
      </c>
      <c r="I232" s="21" t="s">
        <v>108</v>
      </c>
      <c r="J232" s="6"/>
      <c r="K232" s="6"/>
      <c r="L232" s="6"/>
      <c r="M232" s="6"/>
      <c r="N232" s="6"/>
      <c r="O232" s="6"/>
      <c r="P232" s="6"/>
      <c r="Q232" s="6"/>
      <c r="R232" s="97" t="str">
        <f t="shared" si="7"/>
        <v>View</v>
      </c>
      <c r="S232" s="10"/>
    </row>
    <row r="233" spans="1:19" x14ac:dyDescent="0.25">
      <c r="A233" s="66"/>
      <c r="B233" s="6"/>
      <c r="C233" s="15" t="str">
        <f>IF(B233="","-",IF(ISNA(VLOOKUP($B233,'API List'!$B$4:$S$299,2,0))=TRUE,"",VLOOKUP($B233,'API List'!$B$4:$S$299,2,0)))</f>
        <v>-</v>
      </c>
      <c r="D233" s="15" t="str">
        <f>IF(B233="","-",IF(ISNA(VLOOKUP($B233,'API List'!$B$4:$S$298,6,0))=TRUE,"",VLOOKUP($B233,'API List'!$B$4:$S$298,6,0)))</f>
        <v>-</v>
      </c>
      <c r="E233" s="15" t="str">
        <f>IF(B233="","-",IF(ISNA(VLOOKUP($B233,'API List'!$B$4:$S$299,3,0))=TRUE,"",VLOOKUP($B233,'API List'!$B$4:$S$299,3,0)))</f>
        <v>-</v>
      </c>
      <c r="F233" s="15" t="str">
        <f>IF(B233="","-",IF(ISNA(VLOOKUP($B233,'API List'!$B$4:$S$299,9,0))=TRUE,"",VLOOKUP($B233,'API List'!$B$4:$S$299,9,0)))</f>
        <v>-</v>
      </c>
      <c r="G233" s="15" t="str">
        <f>IF(B233="","-",IF(ISNA(VLOOKUP($B233,'API List'!$B$4:$S$299,14,0))=TRUE,"",VLOOKUP($B233,'API List'!$B$4:$S$299,14,0)))</f>
        <v>-</v>
      </c>
      <c r="H233" s="15" t="str">
        <f>IF(B233="","-",IF(ISNA(VLOOKUP($B233,'API List'!$B$4:$S$299,15,0))=TRUE,"",VLOOKUP($B233,'API List'!$B$4:$S$299,15,0)))</f>
        <v>-</v>
      </c>
      <c r="I233" s="21" t="s">
        <v>108</v>
      </c>
      <c r="J233" s="6"/>
      <c r="K233" s="6"/>
      <c r="L233" s="6"/>
      <c r="M233" s="6"/>
      <c r="N233" s="6"/>
      <c r="O233" s="6"/>
      <c r="P233" s="6"/>
      <c r="Q233" s="6"/>
      <c r="R233" s="97" t="str">
        <f t="shared" si="7"/>
        <v>View</v>
      </c>
      <c r="S233" s="10"/>
    </row>
    <row r="234" spans="1:19" x14ac:dyDescent="0.25">
      <c r="A234" s="66"/>
      <c r="B234" s="6"/>
      <c r="C234" s="15" t="str">
        <f>IF(B234="","-",IF(ISNA(VLOOKUP($B234,'API List'!$B$4:$S$299,2,0))=TRUE,"",VLOOKUP($B234,'API List'!$B$4:$S$299,2,0)))</f>
        <v>-</v>
      </c>
      <c r="D234" s="15" t="str">
        <f>IF(B234="","-",IF(ISNA(VLOOKUP($B234,'API List'!$B$4:$S$298,6,0))=TRUE,"",VLOOKUP($B234,'API List'!$B$4:$S$298,6,0)))</f>
        <v>-</v>
      </c>
      <c r="E234" s="15" t="str">
        <f>IF(B234="","-",IF(ISNA(VLOOKUP($B234,'API List'!$B$4:$S$299,3,0))=TRUE,"",VLOOKUP($B234,'API List'!$B$4:$S$299,3,0)))</f>
        <v>-</v>
      </c>
      <c r="F234" s="15" t="str">
        <f>IF(B234="","-",IF(ISNA(VLOOKUP($B234,'API List'!$B$4:$S$299,9,0))=TRUE,"",VLOOKUP($B234,'API List'!$B$4:$S$299,9,0)))</f>
        <v>-</v>
      </c>
      <c r="G234" s="15" t="str">
        <f>IF(B234="","-",IF(ISNA(VLOOKUP($B234,'API List'!$B$4:$S$299,14,0))=TRUE,"",VLOOKUP($B234,'API List'!$B$4:$S$299,14,0)))</f>
        <v>-</v>
      </c>
      <c r="H234" s="15" t="str">
        <f>IF(B234="","-",IF(ISNA(VLOOKUP($B234,'API List'!$B$4:$S$299,15,0))=TRUE,"",VLOOKUP($B234,'API List'!$B$4:$S$299,15,0)))</f>
        <v>-</v>
      </c>
      <c r="I234" s="21" t="s">
        <v>108</v>
      </c>
      <c r="J234" s="6"/>
      <c r="K234" s="6"/>
      <c r="L234" s="6"/>
      <c r="M234" s="6"/>
      <c r="N234" s="6"/>
      <c r="O234" s="6"/>
      <c r="P234" s="6"/>
      <c r="Q234" s="6"/>
      <c r="R234" s="97" t="str">
        <f t="shared" si="7"/>
        <v>View</v>
      </c>
      <c r="S234" s="10"/>
    </row>
    <row r="235" spans="1:19" x14ac:dyDescent="0.25">
      <c r="A235" s="66"/>
      <c r="B235" s="6"/>
      <c r="C235" s="15" t="str">
        <f>IF(B235="","-",IF(ISNA(VLOOKUP($B235,'API List'!$B$4:$S$299,2,0))=TRUE,"",VLOOKUP($B235,'API List'!$B$4:$S$299,2,0)))</f>
        <v>-</v>
      </c>
      <c r="D235" s="15" t="str">
        <f>IF(B235="","-",IF(ISNA(VLOOKUP($B235,'API List'!$B$4:$S$298,6,0))=TRUE,"",VLOOKUP($B235,'API List'!$B$4:$S$298,6,0)))</f>
        <v>-</v>
      </c>
      <c r="E235" s="15" t="str">
        <f>IF(B235="","-",IF(ISNA(VLOOKUP($B235,'API List'!$B$4:$S$299,3,0))=TRUE,"",VLOOKUP($B235,'API List'!$B$4:$S$299,3,0)))</f>
        <v>-</v>
      </c>
      <c r="F235" s="15" t="str">
        <f>IF(B235="","-",IF(ISNA(VLOOKUP($B235,'API List'!$B$4:$S$299,9,0))=TRUE,"",VLOOKUP($B235,'API List'!$B$4:$S$299,9,0)))</f>
        <v>-</v>
      </c>
      <c r="G235" s="15" t="str">
        <f>IF(B235="","-",IF(ISNA(VLOOKUP($B235,'API List'!$B$4:$S$299,14,0))=TRUE,"",VLOOKUP($B235,'API List'!$B$4:$S$299,14,0)))</f>
        <v>-</v>
      </c>
      <c r="H235" s="15" t="str">
        <f>IF(B235="","-",IF(ISNA(VLOOKUP($B235,'API List'!$B$4:$S$299,15,0))=TRUE,"",VLOOKUP($B235,'API List'!$B$4:$S$299,15,0)))</f>
        <v>-</v>
      </c>
      <c r="I235" s="21" t="s">
        <v>108</v>
      </c>
      <c r="J235" s="6"/>
      <c r="K235" s="6"/>
      <c r="L235" s="6"/>
      <c r="M235" s="6"/>
      <c r="N235" s="6"/>
      <c r="O235" s="6"/>
      <c r="P235" s="6"/>
      <c r="Q235" s="6"/>
      <c r="R235" s="97" t="str">
        <f t="shared" si="7"/>
        <v>View</v>
      </c>
      <c r="S235" s="10"/>
    </row>
    <row r="236" spans="1:19" x14ac:dyDescent="0.25">
      <c r="A236" s="66"/>
      <c r="B236" s="6"/>
      <c r="C236" s="15" t="str">
        <f>IF(B236="","-",IF(ISNA(VLOOKUP($B236,'API List'!$B$4:$S$299,2,0))=TRUE,"",VLOOKUP($B236,'API List'!$B$4:$S$299,2,0)))</f>
        <v>-</v>
      </c>
      <c r="D236" s="15" t="str">
        <f>IF(B236="","-",IF(ISNA(VLOOKUP($B236,'API List'!$B$4:$S$298,6,0))=TRUE,"",VLOOKUP($B236,'API List'!$B$4:$S$298,6,0)))</f>
        <v>-</v>
      </c>
      <c r="E236" s="15" t="str">
        <f>IF(B236="","-",IF(ISNA(VLOOKUP($B236,'API List'!$B$4:$S$299,3,0))=TRUE,"",VLOOKUP($B236,'API List'!$B$4:$S$299,3,0)))</f>
        <v>-</v>
      </c>
      <c r="F236" s="15" t="str">
        <f>IF(B236="","-",IF(ISNA(VLOOKUP($B236,'API List'!$B$4:$S$299,9,0))=TRUE,"",VLOOKUP($B236,'API List'!$B$4:$S$299,9,0)))</f>
        <v>-</v>
      </c>
      <c r="G236" s="15" t="str">
        <f>IF(B236="","-",IF(ISNA(VLOOKUP($B236,'API List'!$B$4:$S$299,14,0))=TRUE,"",VLOOKUP($B236,'API List'!$B$4:$S$299,14,0)))</f>
        <v>-</v>
      </c>
      <c r="H236" s="15" t="str">
        <f>IF(B236="","-",IF(ISNA(VLOOKUP($B236,'API List'!$B$4:$S$299,15,0))=TRUE,"",VLOOKUP($B236,'API List'!$B$4:$S$299,15,0)))</f>
        <v>-</v>
      </c>
      <c r="I236" s="21" t="s">
        <v>108</v>
      </c>
      <c r="J236" s="6"/>
      <c r="K236" s="6"/>
      <c r="L236" s="6"/>
      <c r="M236" s="6"/>
      <c r="N236" s="6"/>
      <c r="O236" s="6"/>
      <c r="P236" s="6"/>
      <c r="Q236" s="6"/>
      <c r="R236" s="97" t="str">
        <f t="shared" si="7"/>
        <v>View</v>
      </c>
      <c r="S236" s="10"/>
    </row>
    <row r="237" spans="1:19" x14ac:dyDescent="0.25">
      <c r="A237" s="66"/>
      <c r="B237" s="6"/>
      <c r="C237" s="15" t="str">
        <f>IF(B237="","-",IF(ISNA(VLOOKUP($B237,'API List'!$B$4:$S$299,2,0))=TRUE,"",VLOOKUP($B237,'API List'!$B$4:$S$299,2,0)))</f>
        <v>-</v>
      </c>
      <c r="D237" s="15" t="str">
        <f>IF(B237="","-",IF(ISNA(VLOOKUP($B237,'API List'!$B$4:$S$298,6,0))=TRUE,"",VLOOKUP($B237,'API List'!$B$4:$S$298,6,0)))</f>
        <v>-</v>
      </c>
      <c r="E237" s="15" t="str">
        <f>IF(B237="","-",IF(ISNA(VLOOKUP($B237,'API List'!$B$4:$S$299,3,0))=TRUE,"",VLOOKUP($B237,'API List'!$B$4:$S$299,3,0)))</f>
        <v>-</v>
      </c>
      <c r="F237" s="15" t="str">
        <f>IF(B237="","-",IF(ISNA(VLOOKUP($B237,'API List'!$B$4:$S$299,9,0))=TRUE,"",VLOOKUP($B237,'API List'!$B$4:$S$299,9,0)))</f>
        <v>-</v>
      </c>
      <c r="G237" s="15" t="str">
        <f>IF(B237="","-",IF(ISNA(VLOOKUP($B237,'API List'!$B$4:$S$299,14,0))=TRUE,"",VLOOKUP($B237,'API List'!$B$4:$S$299,14,0)))</f>
        <v>-</v>
      </c>
      <c r="H237" s="15" t="str">
        <f>IF(B237="","-",IF(ISNA(VLOOKUP($B237,'API List'!$B$4:$S$299,15,0))=TRUE,"",VLOOKUP($B237,'API List'!$B$4:$S$299,15,0)))</f>
        <v>-</v>
      </c>
      <c r="I237" s="21" t="s">
        <v>108</v>
      </c>
      <c r="J237" s="6"/>
      <c r="K237" s="6"/>
      <c r="L237" s="6"/>
      <c r="M237" s="6"/>
      <c r="N237" s="6"/>
      <c r="O237" s="6"/>
      <c r="P237" s="6"/>
      <c r="Q237" s="6"/>
      <c r="R237" s="97" t="str">
        <f t="shared" si="7"/>
        <v>View</v>
      </c>
      <c r="S237" s="10"/>
    </row>
    <row r="238" spans="1:19" x14ac:dyDescent="0.25">
      <c r="A238" s="66"/>
      <c r="B238" s="6"/>
      <c r="C238" s="15" t="str">
        <f>IF(B238="","-",IF(ISNA(VLOOKUP($B238,'API List'!$B$4:$S$299,2,0))=TRUE,"",VLOOKUP($B238,'API List'!$B$4:$S$299,2,0)))</f>
        <v>-</v>
      </c>
      <c r="D238" s="15" t="str">
        <f>IF(B238="","-",IF(ISNA(VLOOKUP($B238,'API List'!$B$4:$S$298,6,0))=TRUE,"",VLOOKUP($B238,'API List'!$B$4:$S$298,6,0)))</f>
        <v>-</v>
      </c>
      <c r="E238" s="15" t="str">
        <f>IF(B238="","-",IF(ISNA(VLOOKUP($B238,'API List'!$B$4:$S$299,3,0))=TRUE,"",VLOOKUP($B238,'API List'!$B$4:$S$299,3,0)))</f>
        <v>-</v>
      </c>
      <c r="F238" s="15" t="str">
        <f>IF(B238="","-",IF(ISNA(VLOOKUP($B238,'API List'!$B$4:$S$299,9,0))=TRUE,"",VLOOKUP($B238,'API List'!$B$4:$S$299,9,0)))</f>
        <v>-</v>
      </c>
      <c r="G238" s="15" t="str">
        <f>IF(B238="","-",IF(ISNA(VLOOKUP($B238,'API List'!$B$4:$S$299,14,0))=TRUE,"",VLOOKUP($B238,'API List'!$B$4:$S$299,14,0)))</f>
        <v>-</v>
      </c>
      <c r="H238" s="15" t="str">
        <f>IF(B238="","-",IF(ISNA(VLOOKUP($B238,'API List'!$B$4:$S$299,15,0))=TRUE,"",VLOOKUP($B238,'API List'!$B$4:$S$299,15,0)))</f>
        <v>-</v>
      </c>
      <c r="I238" s="21" t="s">
        <v>108</v>
      </c>
      <c r="J238" s="6"/>
      <c r="K238" s="6"/>
      <c r="L238" s="6"/>
      <c r="M238" s="6"/>
      <c r="N238" s="6"/>
      <c r="O238" s="6"/>
      <c r="P238" s="6"/>
      <c r="Q238" s="6"/>
      <c r="R238" s="97" t="str">
        <f t="shared" si="7"/>
        <v>View</v>
      </c>
      <c r="S238" s="10"/>
    </row>
    <row r="239" spans="1:19" x14ac:dyDescent="0.25">
      <c r="A239" s="66"/>
      <c r="B239" s="6"/>
      <c r="C239" s="15" t="str">
        <f>IF(B239="","-",IF(ISNA(VLOOKUP($B239,'API List'!$B$4:$S$299,2,0))=TRUE,"",VLOOKUP($B239,'API List'!$B$4:$S$299,2,0)))</f>
        <v>-</v>
      </c>
      <c r="D239" s="15" t="str">
        <f>IF(B239="","-",IF(ISNA(VLOOKUP($B239,'API List'!$B$4:$S$298,6,0))=TRUE,"",VLOOKUP($B239,'API List'!$B$4:$S$298,6,0)))</f>
        <v>-</v>
      </c>
      <c r="E239" s="15" t="str">
        <f>IF(B239="","-",IF(ISNA(VLOOKUP($B239,'API List'!$B$4:$S$299,3,0))=TRUE,"",VLOOKUP($B239,'API List'!$B$4:$S$299,3,0)))</f>
        <v>-</v>
      </c>
      <c r="F239" s="15" t="str">
        <f>IF(B239="","-",IF(ISNA(VLOOKUP($B239,'API List'!$B$4:$S$299,9,0))=TRUE,"",VLOOKUP($B239,'API List'!$B$4:$S$299,9,0)))</f>
        <v>-</v>
      </c>
      <c r="G239" s="15" t="str">
        <f>IF(B239="","-",IF(ISNA(VLOOKUP($B239,'API List'!$B$4:$S$299,14,0))=TRUE,"",VLOOKUP($B239,'API List'!$B$4:$S$299,14,0)))</f>
        <v>-</v>
      </c>
      <c r="H239" s="15" t="str">
        <f>IF(B239="","-",IF(ISNA(VLOOKUP($B239,'API List'!$B$4:$S$299,15,0))=TRUE,"",VLOOKUP($B239,'API List'!$B$4:$S$299,15,0)))</f>
        <v>-</v>
      </c>
      <c r="I239" s="21" t="s">
        <v>108</v>
      </c>
      <c r="J239" s="6"/>
      <c r="K239" s="6"/>
      <c r="L239" s="6"/>
      <c r="M239" s="6"/>
      <c r="N239" s="6"/>
      <c r="O239" s="6"/>
      <c r="P239" s="6"/>
      <c r="Q239" s="6"/>
      <c r="R239" s="97" t="str">
        <f t="shared" si="7"/>
        <v>View</v>
      </c>
      <c r="S239" s="10"/>
    </row>
    <row r="240" spans="1:19" x14ac:dyDescent="0.25">
      <c r="A240" s="66"/>
      <c r="B240" s="6"/>
      <c r="C240" s="15" t="str">
        <f>IF(B240="","-",IF(ISNA(VLOOKUP($B240,'API List'!$B$4:$S$299,2,0))=TRUE,"",VLOOKUP($B240,'API List'!$B$4:$S$299,2,0)))</f>
        <v>-</v>
      </c>
      <c r="D240" s="15" t="str">
        <f>IF(B240="","-",IF(ISNA(VLOOKUP($B240,'API List'!$B$4:$S$298,6,0))=TRUE,"",VLOOKUP($B240,'API List'!$B$4:$S$298,6,0)))</f>
        <v>-</v>
      </c>
      <c r="E240" s="15" t="str">
        <f>IF(B240="","-",IF(ISNA(VLOOKUP($B240,'API List'!$B$4:$S$299,3,0))=TRUE,"",VLOOKUP($B240,'API List'!$B$4:$S$299,3,0)))</f>
        <v>-</v>
      </c>
      <c r="F240" s="15" t="str">
        <f>IF(B240="","-",IF(ISNA(VLOOKUP($B240,'API List'!$B$4:$S$299,9,0))=TRUE,"",VLOOKUP($B240,'API List'!$B$4:$S$299,9,0)))</f>
        <v>-</v>
      </c>
      <c r="G240" s="15" t="str">
        <f>IF(B240="","-",IF(ISNA(VLOOKUP($B240,'API List'!$B$4:$S$299,14,0))=TRUE,"",VLOOKUP($B240,'API List'!$B$4:$S$299,14,0)))</f>
        <v>-</v>
      </c>
      <c r="H240" s="15" t="str">
        <f>IF(B240="","-",IF(ISNA(VLOOKUP($B240,'API List'!$B$4:$S$299,15,0))=TRUE,"",VLOOKUP($B240,'API List'!$B$4:$S$299,15,0)))</f>
        <v>-</v>
      </c>
      <c r="I240" s="21" t="s">
        <v>108</v>
      </c>
      <c r="J240" s="6"/>
      <c r="K240" s="6"/>
      <c r="L240" s="6"/>
      <c r="M240" s="6"/>
      <c r="N240" s="6"/>
      <c r="O240" s="6"/>
      <c r="P240" s="6"/>
      <c r="Q240" s="6"/>
      <c r="R240" s="97" t="str">
        <f t="shared" si="7"/>
        <v>View</v>
      </c>
      <c r="S240" s="10"/>
    </row>
    <row r="241" spans="1:19" x14ac:dyDescent="0.25">
      <c r="A241" s="66"/>
      <c r="B241" s="6"/>
      <c r="C241" s="15" t="str">
        <f>IF(B241="","-",IF(ISNA(VLOOKUP($B241,'API List'!$B$4:$S$299,2,0))=TRUE,"",VLOOKUP($B241,'API List'!$B$4:$S$299,2,0)))</f>
        <v>-</v>
      </c>
      <c r="D241" s="15" t="str">
        <f>IF(B241="","-",IF(ISNA(VLOOKUP($B241,'API List'!$B$4:$S$298,6,0))=TRUE,"",VLOOKUP($B241,'API List'!$B$4:$S$298,6,0)))</f>
        <v>-</v>
      </c>
      <c r="E241" s="15" t="str">
        <f>IF(B241="","-",IF(ISNA(VLOOKUP($B241,'API List'!$B$4:$S$299,3,0))=TRUE,"",VLOOKUP($B241,'API List'!$B$4:$S$299,3,0)))</f>
        <v>-</v>
      </c>
      <c r="F241" s="15" t="str">
        <f>IF(B241="","-",IF(ISNA(VLOOKUP($B241,'API List'!$B$4:$S$299,9,0))=TRUE,"",VLOOKUP($B241,'API List'!$B$4:$S$299,9,0)))</f>
        <v>-</v>
      </c>
      <c r="G241" s="15" t="str">
        <f>IF(B241="","-",IF(ISNA(VLOOKUP($B241,'API List'!$B$4:$S$299,14,0))=TRUE,"",VLOOKUP($B241,'API List'!$B$4:$S$299,14,0)))</f>
        <v>-</v>
      </c>
      <c r="H241" s="15" t="str">
        <f>IF(B241="","-",IF(ISNA(VLOOKUP($B241,'API List'!$B$4:$S$299,15,0))=TRUE,"",VLOOKUP($B241,'API List'!$B$4:$S$299,15,0)))</f>
        <v>-</v>
      </c>
      <c r="I241" s="21" t="s">
        <v>108</v>
      </c>
      <c r="J241" s="6"/>
      <c r="K241" s="6"/>
      <c r="L241" s="6"/>
      <c r="M241" s="6"/>
      <c r="N241" s="6"/>
      <c r="O241" s="6"/>
      <c r="P241" s="6"/>
      <c r="Q241" s="6"/>
      <c r="R241" s="97" t="str">
        <f t="shared" si="7"/>
        <v>View</v>
      </c>
      <c r="S241" s="10"/>
    </row>
    <row r="242" spans="1:19" x14ac:dyDescent="0.25">
      <c r="A242" s="66"/>
      <c r="B242" s="6"/>
      <c r="C242" s="15" t="str">
        <f>IF(B242="","-",IF(ISNA(VLOOKUP($B242,'API List'!$B$4:$S$299,2,0))=TRUE,"",VLOOKUP($B242,'API List'!$B$4:$S$299,2,0)))</f>
        <v>-</v>
      </c>
      <c r="D242" s="15" t="str">
        <f>IF(B242="","-",IF(ISNA(VLOOKUP($B242,'API List'!$B$4:$S$298,6,0))=TRUE,"",VLOOKUP($B242,'API List'!$B$4:$S$298,6,0)))</f>
        <v>-</v>
      </c>
      <c r="E242" s="15" t="str">
        <f>IF(B242="","-",IF(ISNA(VLOOKUP($B242,'API List'!$B$4:$S$299,3,0))=TRUE,"",VLOOKUP($B242,'API List'!$B$4:$S$299,3,0)))</f>
        <v>-</v>
      </c>
      <c r="F242" s="15" t="str">
        <f>IF(B242="","-",IF(ISNA(VLOOKUP($B242,'API List'!$B$4:$S$299,9,0))=TRUE,"",VLOOKUP($B242,'API List'!$B$4:$S$299,9,0)))</f>
        <v>-</v>
      </c>
      <c r="G242" s="15" t="str">
        <f>IF(B242="","-",IF(ISNA(VLOOKUP($B242,'API List'!$B$4:$S$299,14,0))=TRUE,"",VLOOKUP($B242,'API List'!$B$4:$S$299,14,0)))</f>
        <v>-</v>
      </c>
      <c r="H242" s="15" t="str">
        <f>IF(B242="","-",IF(ISNA(VLOOKUP($B242,'API List'!$B$4:$S$299,15,0))=TRUE,"",VLOOKUP($B242,'API List'!$B$4:$S$299,15,0)))</f>
        <v>-</v>
      </c>
      <c r="I242" s="21" t="s">
        <v>108</v>
      </c>
      <c r="J242" s="6"/>
      <c r="K242" s="6"/>
      <c r="L242" s="6"/>
      <c r="M242" s="6"/>
      <c r="N242" s="6"/>
      <c r="O242" s="6"/>
      <c r="P242" s="6"/>
      <c r="Q242" s="6"/>
      <c r="R242" s="97" t="str">
        <f t="shared" si="1"/>
        <v>View</v>
      </c>
      <c r="S242" s="10"/>
    </row>
    <row r="243" spans="1:19" x14ac:dyDescent="0.25">
      <c r="A243" s="66"/>
      <c r="B243" s="6"/>
      <c r="C243" s="15" t="str">
        <f>IF(B243="","-",IF(ISNA(VLOOKUP($B243,'API List'!$B$4:$S$299,2,0))=TRUE,"",VLOOKUP($B243,'API List'!$B$4:$S$299,2,0)))</f>
        <v>-</v>
      </c>
      <c r="D243" s="15" t="str">
        <f>IF(B243="","-",IF(ISNA(VLOOKUP($B243,'API List'!$B$4:$S$298,6,0))=TRUE,"",VLOOKUP($B243,'API List'!$B$4:$S$298,6,0)))</f>
        <v>-</v>
      </c>
      <c r="E243" s="15" t="str">
        <f>IF(B243="","-",IF(ISNA(VLOOKUP($B243,'API List'!$B$4:$S$299,3,0))=TRUE,"",VLOOKUP($B243,'API List'!$B$4:$S$299,3,0)))</f>
        <v>-</v>
      </c>
      <c r="F243" s="15" t="str">
        <f>IF(B243="","-",IF(ISNA(VLOOKUP($B243,'API List'!$B$4:$S$299,9,0))=TRUE,"",VLOOKUP($B243,'API List'!$B$4:$S$299,9,0)))</f>
        <v>-</v>
      </c>
      <c r="G243" s="15" t="str">
        <f>IF(B243="","-",IF(ISNA(VLOOKUP($B243,'API List'!$B$4:$S$299,14,0))=TRUE,"",VLOOKUP($B243,'API List'!$B$4:$S$299,14,0)))</f>
        <v>-</v>
      </c>
      <c r="H243" s="15" t="str">
        <f>IF(B243="","-",IF(ISNA(VLOOKUP($B243,'API List'!$B$4:$S$299,15,0))=TRUE,"",VLOOKUP($B243,'API List'!$B$4:$S$299,15,0)))</f>
        <v>-</v>
      </c>
      <c r="I243" s="21" t="s">
        <v>108</v>
      </c>
      <c r="J243" s="6"/>
      <c r="K243" s="6"/>
      <c r="L243" s="6"/>
      <c r="M243" s="6"/>
      <c r="N243" s="6"/>
      <c r="O243" s="6"/>
      <c r="P243" s="6"/>
      <c r="Q243" s="6"/>
      <c r="R243" s="97" t="str">
        <f t="shared" si="1"/>
        <v>View</v>
      </c>
      <c r="S243" s="10"/>
    </row>
    <row r="244" spans="1:19" x14ac:dyDescent="0.25">
      <c r="A244" s="66"/>
      <c r="B244" s="6"/>
      <c r="C244" s="15" t="str">
        <f>IF(B244="","-",IF(ISNA(VLOOKUP($B244,'API List'!$B$4:$S$299,2,0))=TRUE,"",VLOOKUP($B244,'API List'!$B$4:$S$299,2,0)))</f>
        <v>-</v>
      </c>
      <c r="D244" s="15" t="str">
        <f>IF(B244="","-",IF(ISNA(VLOOKUP($B244,'API List'!$B$4:$S$298,6,0))=TRUE,"",VLOOKUP($B244,'API List'!$B$4:$S$298,6,0)))</f>
        <v>-</v>
      </c>
      <c r="E244" s="15" t="str">
        <f>IF(B244="","-",IF(ISNA(VLOOKUP($B244,'API List'!$B$4:$S$299,3,0))=TRUE,"",VLOOKUP($B244,'API List'!$B$4:$S$299,3,0)))</f>
        <v>-</v>
      </c>
      <c r="F244" s="15" t="str">
        <f>IF(B244="","-",IF(ISNA(VLOOKUP($B244,'API List'!$B$4:$S$299,9,0))=TRUE,"",VLOOKUP($B244,'API List'!$B$4:$S$299,9,0)))</f>
        <v>-</v>
      </c>
      <c r="G244" s="15" t="str">
        <f>IF(B244="","-",IF(ISNA(VLOOKUP($B244,'API List'!$B$4:$S$299,14,0))=TRUE,"",VLOOKUP($B244,'API List'!$B$4:$S$299,14,0)))</f>
        <v>-</v>
      </c>
      <c r="H244" s="15" t="str">
        <f>IF(B244="","-",IF(ISNA(VLOOKUP($B244,'API List'!$B$4:$S$299,15,0))=TRUE,"",VLOOKUP($B244,'API List'!$B$4:$S$299,15,0)))</f>
        <v>-</v>
      </c>
      <c r="I244" s="21" t="s">
        <v>108</v>
      </c>
      <c r="J244" s="6"/>
      <c r="K244" s="6"/>
      <c r="L244" s="6"/>
      <c r="M244" s="6"/>
      <c r="N244" s="6"/>
      <c r="O244" s="6"/>
      <c r="P244" s="6"/>
      <c r="Q244" s="6"/>
      <c r="R244" s="97" t="str">
        <f t="shared" si="1"/>
        <v>View</v>
      </c>
      <c r="S244" s="10"/>
    </row>
    <row r="245" spans="1:19" x14ac:dyDescent="0.25">
      <c r="A245" s="66"/>
      <c r="B245" s="6"/>
      <c r="C245" s="15" t="str">
        <f>IF(B245="","-",IF(ISNA(VLOOKUP($B245,'API List'!$B$4:$S$299,2,0))=TRUE,"",VLOOKUP($B245,'API List'!$B$4:$S$299,2,0)))</f>
        <v>-</v>
      </c>
      <c r="D245" s="15" t="str">
        <f>IF(B245="","-",IF(ISNA(VLOOKUP($B245,'API List'!$B$4:$S$298,6,0))=TRUE,"",VLOOKUP($B245,'API List'!$B$4:$S$298,6,0)))</f>
        <v>-</v>
      </c>
      <c r="E245" s="15" t="str">
        <f>IF(B245="","-",IF(ISNA(VLOOKUP($B245,'API List'!$B$4:$S$299,3,0))=TRUE,"",VLOOKUP($B245,'API List'!$B$4:$S$299,3,0)))</f>
        <v>-</v>
      </c>
      <c r="F245" s="15" t="str">
        <f>IF(B245="","-",IF(ISNA(VLOOKUP($B245,'API List'!$B$4:$S$299,9,0))=TRUE,"",VLOOKUP($B245,'API List'!$B$4:$S$299,9,0)))</f>
        <v>-</v>
      </c>
      <c r="G245" s="15" t="str">
        <f>IF(B245="","-",IF(ISNA(VLOOKUP($B245,'API List'!$B$4:$S$299,14,0))=TRUE,"",VLOOKUP($B245,'API List'!$B$4:$S$299,14,0)))</f>
        <v>-</v>
      </c>
      <c r="H245" s="15" t="str">
        <f>IF(B245="","-",IF(ISNA(VLOOKUP($B245,'API List'!$B$4:$S$299,15,0))=TRUE,"",VLOOKUP($B245,'API List'!$B$4:$S$299,15,0)))</f>
        <v>-</v>
      </c>
      <c r="I245" s="21" t="s">
        <v>108</v>
      </c>
      <c r="J245" s="6"/>
      <c r="K245" s="6"/>
      <c r="L245" s="6"/>
      <c r="M245" s="6"/>
      <c r="N245" s="6"/>
      <c r="O245" s="6"/>
      <c r="P245" s="6"/>
      <c r="Q245" s="6"/>
      <c r="R245" s="97" t="str">
        <f t="shared" si="1"/>
        <v>View</v>
      </c>
      <c r="S245" s="10"/>
    </row>
    <row r="246" spans="1:19" x14ac:dyDescent="0.25">
      <c r="A246" s="66"/>
      <c r="B246" s="6"/>
      <c r="C246" s="15" t="str">
        <f>IF(B246="","-",IF(ISNA(VLOOKUP($B246,'API List'!$B$4:$S$299,2,0))=TRUE,"",VLOOKUP($B246,'API List'!$B$4:$S$299,2,0)))</f>
        <v>-</v>
      </c>
      <c r="D246" s="15" t="str">
        <f>IF(B246="","-",IF(ISNA(VLOOKUP($B246,'API List'!$B$4:$S$298,6,0))=TRUE,"",VLOOKUP($B246,'API List'!$B$4:$S$298,6,0)))</f>
        <v>-</v>
      </c>
      <c r="E246" s="15" t="str">
        <f>IF(B246="","-",IF(ISNA(VLOOKUP($B246,'API List'!$B$4:$S$299,3,0))=TRUE,"",VLOOKUP($B246,'API List'!$B$4:$S$299,3,0)))</f>
        <v>-</v>
      </c>
      <c r="F246" s="15" t="str">
        <f>IF(B246="","-",IF(ISNA(VLOOKUP($B246,'API List'!$B$4:$S$299,9,0))=TRUE,"",VLOOKUP($B246,'API List'!$B$4:$S$299,9,0)))</f>
        <v>-</v>
      </c>
      <c r="G246" s="15" t="str">
        <f>IF(B246="","-",IF(ISNA(VLOOKUP($B246,'API List'!$B$4:$S$299,14,0))=TRUE,"",VLOOKUP($B246,'API List'!$B$4:$S$299,14,0)))</f>
        <v>-</v>
      </c>
      <c r="H246" s="15" t="str">
        <f>IF(B246="","-",IF(ISNA(VLOOKUP($B246,'API List'!$B$4:$S$299,15,0))=TRUE,"",VLOOKUP($B246,'API List'!$B$4:$S$299,15,0)))</f>
        <v>-</v>
      </c>
      <c r="I246" s="21" t="s">
        <v>108</v>
      </c>
      <c r="J246" s="6"/>
      <c r="K246" s="6"/>
      <c r="L246" s="6"/>
      <c r="M246" s="6"/>
      <c r="N246" s="6"/>
      <c r="O246" s="6"/>
      <c r="P246" s="6"/>
      <c r="Q246" s="6"/>
      <c r="R246" s="97" t="str">
        <f t="shared" si="1"/>
        <v>View</v>
      </c>
      <c r="S246" s="10"/>
    </row>
    <row r="247" spans="1:19" x14ac:dyDescent="0.25">
      <c r="A247" s="66"/>
      <c r="B247" s="6"/>
      <c r="C247" s="15" t="str">
        <f>IF(B247="","-",IF(ISNA(VLOOKUP($B247,'API List'!$B$4:$S$299,2,0))=TRUE,"",VLOOKUP($B247,'API List'!$B$4:$S$299,2,0)))</f>
        <v>-</v>
      </c>
      <c r="D247" s="15" t="str">
        <f>IF(B247="","-",IF(ISNA(VLOOKUP($B247,'API List'!$B$4:$S$298,6,0))=TRUE,"",VLOOKUP($B247,'API List'!$B$4:$S$298,6,0)))</f>
        <v>-</v>
      </c>
      <c r="E247" s="15" t="str">
        <f>IF(B247="","-",IF(ISNA(VLOOKUP($B247,'API List'!$B$4:$S$299,3,0))=TRUE,"",VLOOKUP($B247,'API List'!$B$4:$S$299,3,0)))</f>
        <v>-</v>
      </c>
      <c r="F247" s="15" t="str">
        <f>IF(B247="","-",IF(ISNA(VLOOKUP($B247,'API List'!$B$4:$S$299,9,0))=TRUE,"",VLOOKUP($B247,'API List'!$B$4:$S$299,9,0)))</f>
        <v>-</v>
      </c>
      <c r="G247" s="15" t="str">
        <f>IF(B247="","-",IF(ISNA(VLOOKUP($B247,'API List'!$B$4:$S$299,14,0))=TRUE,"",VLOOKUP($B247,'API List'!$B$4:$S$299,14,0)))</f>
        <v>-</v>
      </c>
      <c r="H247" s="15" t="str">
        <f>IF(B247="","-",IF(ISNA(VLOOKUP($B247,'API List'!$B$4:$S$299,15,0))=TRUE,"",VLOOKUP($B247,'API List'!$B$4:$S$299,15,0)))</f>
        <v>-</v>
      </c>
      <c r="I247" s="21" t="s">
        <v>108</v>
      </c>
      <c r="J247" s="6"/>
      <c r="K247" s="6"/>
      <c r="L247" s="6"/>
      <c r="M247" s="6"/>
      <c r="N247" s="6"/>
      <c r="O247" s="6"/>
      <c r="P247" s="6"/>
      <c r="Q247" s="6"/>
      <c r="R247" s="97" t="str">
        <f t="shared" si="1"/>
        <v>View</v>
      </c>
      <c r="S247" s="10"/>
    </row>
    <row r="248" spans="1:19" x14ac:dyDescent="0.25">
      <c r="A248" s="66"/>
      <c r="B248" s="6"/>
      <c r="C248" s="15" t="str">
        <f>IF(B248="","-",IF(ISNA(VLOOKUP($B248,'API List'!$B$4:$S$299,2,0))=TRUE,"",VLOOKUP($B248,'API List'!$B$4:$S$299,2,0)))</f>
        <v>-</v>
      </c>
      <c r="D248" s="15" t="str">
        <f>IF(B248="","-",IF(ISNA(VLOOKUP($B248,'API List'!$B$4:$S$298,6,0))=TRUE,"",VLOOKUP($B248,'API List'!$B$4:$S$298,6,0)))</f>
        <v>-</v>
      </c>
      <c r="E248" s="15" t="str">
        <f>IF(B248="","-",IF(ISNA(VLOOKUP($B248,'API List'!$B$4:$S$299,3,0))=TRUE,"",VLOOKUP($B248,'API List'!$B$4:$S$299,3,0)))</f>
        <v>-</v>
      </c>
      <c r="F248" s="15" t="str">
        <f>IF(B248="","-",IF(ISNA(VLOOKUP($B248,'API List'!$B$4:$S$299,9,0))=TRUE,"",VLOOKUP($B248,'API List'!$B$4:$S$299,9,0)))</f>
        <v>-</v>
      </c>
      <c r="G248" s="15" t="str">
        <f>IF(B248="","-",IF(ISNA(VLOOKUP($B248,'API List'!$B$4:$S$299,14,0))=TRUE,"",VLOOKUP($B248,'API List'!$B$4:$S$299,14,0)))</f>
        <v>-</v>
      </c>
      <c r="H248" s="15" t="str">
        <f>IF(B248="","-",IF(ISNA(VLOOKUP($B248,'API List'!$B$4:$S$299,15,0))=TRUE,"",VLOOKUP($B248,'API List'!$B$4:$S$299,15,0)))</f>
        <v>-</v>
      </c>
      <c r="I248" s="21" t="s">
        <v>108</v>
      </c>
      <c r="J248" s="6"/>
      <c r="K248" s="6"/>
      <c r="L248" s="6"/>
      <c r="M248" s="6"/>
      <c r="N248" s="6"/>
      <c r="O248" s="6"/>
      <c r="P248" s="6"/>
      <c r="Q248" s="6"/>
      <c r="R248" s="97" t="str">
        <f t="shared" si="1"/>
        <v>View</v>
      </c>
      <c r="S248" s="10"/>
    </row>
    <row r="249" spans="1:19" x14ac:dyDescent="0.25">
      <c r="A249" s="66"/>
      <c r="B249" s="6"/>
      <c r="C249" s="15" t="str">
        <f>IF(B249="","-",IF(ISNA(VLOOKUP($B249,'API List'!$B$4:$S$299,2,0))=TRUE,"",VLOOKUP($B249,'API List'!$B$4:$S$299,2,0)))</f>
        <v>-</v>
      </c>
      <c r="D249" s="15" t="str">
        <f>IF(B249="","-",IF(ISNA(VLOOKUP($B249,'API List'!$B$4:$S$298,6,0))=TRUE,"",VLOOKUP($B249,'API List'!$B$4:$S$298,6,0)))</f>
        <v>-</v>
      </c>
      <c r="E249" s="15" t="str">
        <f>IF(B249="","-",IF(ISNA(VLOOKUP($B249,'API List'!$B$4:$S$299,3,0))=TRUE,"",VLOOKUP($B249,'API List'!$B$4:$S$299,3,0)))</f>
        <v>-</v>
      </c>
      <c r="F249" s="15" t="str">
        <f>IF(B249="","-",IF(ISNA(VLOOKUP($B249,'API List'!$B$4:$S$299,9,0))=TRUE,"",VLOOKUP($B249,'API List'!$B$4:$S$299,9,0)))</f>
        <v>-</v>
      </c>
      <c r="G249" s="15" t="str">
        <f>IF(B249="","-",IF(ISNA(VLOOKUP($B249,'API List'!$B$4:$S$299,14,0))=TRUE,"",VLOOKUP($B249,'API List'!$B$4:$S$299,14,0)))</f>
        <v>-</v>
      </c>
      <c r="H249" s="15" t="str">
        <f>IF(B249="","-",IF(ISNA(VLOOKUP($B249,'API List'!$B$4:$S$299,15,0))=TRUE,"",VLOOKUP($B249,'API List'!$B$4:$S$299,15,0)))</f>
        <v>-</v>
      </c>
      <c r="I249" s="21" t="s">
        <v>108</v>
      </c>
      <c r="J249" s="6"/>
      <c r="K249" s="6"/>
      <c r="L249" s="6"/>
      <c r="M249" s="6"/>
      <c r="N249" s="6"/>
      <c r="O249" s="6"/>
      <c r="P249" s="6"/>
      <c r="Q249" s="6"/>
      <c r="R249" s="97" t="str">
        <f t="shared" si="1"/>
        <v>View</v>
      </c>
      <c r="S249" s="10"/>
    </row>
    <row r="250" spans="1:19" x14ac:dyDescent="0.25">
      <c r="A250" s="66"/>
      <c r="B250" s="6"/>
      <c r="C250" s="15" t="str">
        <f>IF(B250="","-",IF(ISNA(VLOOKUP($B250,'API List'!$B$4:$S$299,2,0))=TRUE,"",VLOOKUP($B250,'API List'!$B$4:$S$299,2,0)))</f>
        <v>-</v>
      </c>
      <c r="D250" s="15" t="str">
        <f>IF(B250="","-",IF(ISNA(VLOOKUP($B250,'API List'!$B$4:$S$298,6,0))=TRUE,"",VLOOKUP($B250,'API List'!$B$4:$S$298,6,0)))</f>
        <v>-</v>
      </c>
      <c r="E250" s="15" t="str">
        <f>IF(B250="","-",IF(ISNA(VLOOKUP($B250,'API List'!$B$4:$S$299,3,0))=TRUE,"",VLOOKUP($B250,'API List'!$B$4:$S$299,3,0)))</f>
        <v>-</v>
      </c>
      <c r="F250" s="15" t="str">
        <f>IF(B250="","-",IF(ISNA(VLOOKUP($B250,'API List'!$B$4:$S$299,9,0))=TRUE,"",VLOOKUP($B250,'API List'!$B$4:$S$299,9,0)))</f>
        <v>-</v>
      </c>
      <c r="G250" s="15" t="str">
        <f>IF(B250="","-",IF(ISNA(VLOOKUP($B250,'API List'!$B$4:$S$299,14,0))=TRUE,"",VLOOKUP($B250,'API List'!$B$4:$S$299,14,0)))</f>
        <v>-</v>
      </c>
      <c r="H250" s="15" t="str">
        <f>IF(B250="","-",IF(ISNA(VLOOKUP($B250,'API List'!$B$4:$S$299,15,0))=TRUE,"",VLOOKUP($B250,'API List'!$B$4:$S$299,15,0)))</f>
        <v>-</v>
      </c>
      <c r="I250" s="21" t="s">
        <v>108</v>
      </c>
      <c r="J250" s="6"/>
      <c r="K250" s="6"/>
      <c r="L250" s="6"/>
      <c r="M250" s="6"/>
      <c r="N250" s="6"/>
      <c r="O250" s="6"/>
      <c r="P250" s="6"/>
      <c r="Q250" s="6"/>
      <c r="R250" s="97" t="str">
        <f t="shared" si="1"/>
        <v>View</v>
      </c>
      <c r="S250" s="10"/>
    </row>
    <row r="251" spans="1:19" ht="52.8" x14ac:dyDescent="0.25">
      <c r="A251" s="66"/>
      <c r="B251" s="6" t="s">
        <v>1313</v>
      </c>
      <c r="C251" s="15" t="str">
        <f>IF(B251="","-",IF(ISNA(VLOOKUP($B251,'API List'!$B$4:$S$299,2,0))=TRUE,"",VLOOKUP($B251,'API List'!$B$4:$S$299,2,0)))</f>
        <v>#17</v>
      </c>
      <c r="D251" s="15" t="str">
        <f>IF(B251="","-",IF(ISNA(VLOOKUP($B251,'API List'!$B$4:$S$298,6,0))=TRUE,"",VLOOKUP($B251,'API List'!$B$4:$S$298,6,0)))</f>
        <v>Done</v>
      </c>
      <c r="E251" s="15" t="str">
        <f>IF(B251="","-",IF(ISNA(VLOOKUP($B251,'API List'!$B$4:$S$299,3,0))=TRUE,"",VLOOKUP($B251,'API List'!$B$4:$S$299,3,0)))</f>
        <v>Hồ sơ -&gt; Thông tin tài khoản</v>
      </c>
      <c r="F251" s="15" t="str">
        <f>IF(B251="","-",IF(ISNA(VLOOKUP($B251,'API List'!$B$4:$S$299,9,0))=TRUE,"",VLOOKUP($B251,'API List'!$B$4:$S$299,9,0)))</f>
        <v xml:space="preserve">GET </v>
      </c>
      <c r="G251" s="15" t="str">
        <f>IF(B251="","-",IF(ISNA(VLOOKUP($B251,'API List'!$B$4:$S$299,14,0))=TRUE,"",VLOOKUP($B251,'API List'!$B$4:$S$299,14,0)))</f>
        <v xml:space="preserve"> </v>
      </c>
      <c r="H251" s="15" t="str">
        <f>IF(B251="","-",IF(ISNA(VLOOKUP($B251,'API List'!$B$4:$S$299,15,0))=TRUE,"",VLOOKUP($B251,'API List'!$B$4:$S$299,15,0)))</f>
        <v xml:space="preserve">{_x000D_
    "CMND": null, _x000D_
    "MACSKCB": null, _x000D_
    "MPI": null, _x000D_
    "cityid": null, _x000D_
    "cityname": "", _x000D_
    "cmnd": null, _x000D_
    "diaChi": null, _x000D_
    "districtid": null, _x000D_
    "districtname": "", _x000D_
    "email": null, _x000D_
    "fullAddress": "", _x000D_
    "hinhAnh": null, _x000D_
    "hoTen": "", _x000D_
    "id": "689419cbbcb0004c754804eb", _x000D_
    "maBN": null, _x000D_
    "maBaoHiemYTe": "", _x000D_
    "maGioiTinh": null, _x000D_
    "maMoiQuanHe": "KO_XAC_DINH", _x000D_
    "macskcb": null, _x000D_
    "mpi": null, _x000D_
    "ngaySinh": 0,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null, _x000D_
    "wardname": ""_x000D_
} </v>
      </c>
      <c r="I251" s="21" t="s">
        <v>108</v>
      </c>
      <c r="J251" s="6" t="s">
        <v>1314</v>
      </c>
      <c r="K251" s="6" t="s">
        <v>1184</v>
      </c>
      <c r="L251" s="132" t="s">
        <v>1315</v>
      </c>
      <c r="M251" s="6" t="s">
        <v>17</v>
      </c>
      <c r="N251" s="6"/>
      <c r="O251" s="6"/>
      <c r="P251" s="6"/>
      <c r="Q251" s="6"/>
      <c r="R251" s="97" t="str">
        <f>HYPERLINK("#'"&amp;Q251&amp;"'!A1","View")</f>
        <v>View</v>
      </c>
      <c r="S251" s="10"/>
    </row>
    <row r="252" spans="1:19" ht="41.25" customHeight="1" x14ac:dyDescent="0.25">
      <c r="A252" s="66"/>
      <c r="B252" s="6" t="s">
        <v>1313</v>
      </c>
      <c r="C252" s="15" t="str">
        <f>IF(B252="","-",IF(ISNA(VLOOKUP($B252,'API List'!$B$4:$S$299,2,0))=TRUE,"",VLOOKUP($B252,'API List'!$B$4:$S$299,2,0)))</f>
        <v>#17</v>
      </c>
      <c r="D252" s="15" t="str">
        <f>IF(B252="","-",IF(ISNA(VLOOKUP($B252,'API List'!$B$4:$S$298,6,0))=TRUE,"",VLOOKUP($B252,'API List'!$B$4:$S$298,6,0)))</f>
        <v>Done</v>
      </c>
      <c r="E252" s="15" t="str">
        <f>IF(B252="","-",IF(ISNA(VLOOKUP($B252,'API List'!$B$4:$S$299,3,0))=TRUE,"",VLOOKUP($B252,'API List'!$B$4:$S$299,3,0)))</f>
        <v>Hồ sơ -&gt; Thông tin tài khoản</v>
      </c>
      <c r="F252" s="15" t="str">
        <f>IF(B252="","-",IF(ISNA(VLOOKUP($B252,'API List'!$B$4:$S$299,9,0))=TRUE,"",VLOOKUP($B252,'API List'!$B$4:$S$299,9,0)))</f>
        <v xml:space="preserve">GET </v>
      </c>
      <c r="G252" s="15" t="str">
        <f>IF(B252="","-",IF(ISNA(VLOOKUP($B252,'API List'!$B$4:$S$299,14,0))=TRUE,"",VLOOKUP($B252,'API List'!$B$4:$S$299,14,0)))</f>
        <v xml:space="preserve"> </v>
      </c>
      <c r="H252" s="15" t="str">
        <f>IF(B252="","-",IF(ISNA(VLOOKUP($B252,'API List'!$B$4:$S$299,15,0))=TRUE,"",VLOOKUP($B252,'API List'!$B$4:$S$299,15,0)))</f>
        <v xml:space="preserve">{_x000D_
    "CMND": null, _x000D_
    "MACSKCB": null, _x000D_
    "MPI": null, _x000D_
    "cityid": null, _x000D_
    "cityname": "", _x000D_
    "cmnd": null, _x000D_
    "diaChi": null, _x000D_
    "districtid": null, _x000D_
    "districtname": "", _x000D_
    "email": null, _x000D_
    "fullAddress": "", _x000D_
    "hinhAnh": null, _x000D_
    "hoTen": "", _x000D_
    "id": "689419cbbcb0004c754804eb", _x000D_
    "maBN": null, _x000D_
    "maBaoHiemYTe": "", _x000D_
    "maGioiTinh": null, _x000D_
    "maMoiQuanHe": "KO_XAC_DINH", _x000D_
    "macskcb": null, _x000D_
    "mpi": null, _x000D_
    "ngaySinh": 0,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null, _x000D_
    "wardname": ""_x000D_
} </v>
      </c>
      <c r="I252" s="21" t="s">
        <v>108</v>
      </c>
      <c r="J252" s="6" t="s">
        <v>1314</v>
      </c>
      <c r="K252" s="6" t="s">
        <v>1316</v>
      </c>
      <c r="L252" s="132" t="s">
        <v>1317</v>
      </c>
      <c r="M252" s="6" t="s">
        <v>17</v>
      </c>
      <c r="N252" s="6"/>
      <c r="O252" s="6"/>
      <c r="P252" s="6"/>
      <c r="Q252" s="6"/>
      <c r="R252" s="97" t="str">
        <f t="shared" si="1"/>
        <v>View</v>
      </c>
      <c r="S252" s="10"/>
    </row>
    <row r="253" spans="1:19" ht="52.8" x14ac:dyDescent="0.25">
      <c r="A253" s="66"/>
      <c r="B253" s="6" t="s">
        <v>1313</v>
      </c>
      <c r="C253" s="15" t="str">
        <f>IF(B253="","-",IF(ISNA(VLOOKUP($B253,'API List'!$B$4:$S$299,2,0))=TRUE,"",VLOOKUP($B253,'API List'!$B$4:$S$299,2,0)))</f>
        <v>#17</v>
      </c>
      <c r="D253" s="15" t="str">
        <f>IF(B253="","-",IF(ISNA(VLOOKUP($B253,'API List'!$B$4:$S$298,6,0))=TRUE,"",VLOOKUP($B253,'API List'!$B$4:$S$298,6,0)))</f>
        <v>Done</v>
      </c>
      <c r="E253" s="15" t="str">
        <f>IF(B253="","-",IF(ISNA(VLOOKUP($B253,'API List'!$B$4:$S$299,3,0))=TRUE,"",VLOOKUP($B253,'API List'!$B$4:$S$299,3,0)))</f>
        <v>Hồ sơ -&gt; Thông tin tài khoản</v>
      </c>
      <c r="F253" s="15" t="str">
        <f>IF(B253="","-",IF(ISNA(VLOOKUP($B253,'API List'!$B$4:$S$299,9,0))=TRUE,"",VLOOKUP($B253,'API List'!$B$4:$S$299,9,0)))</f>
        <v xml:space="preserve">GET </v>
      </c>
      <c r="G253" s="15" t="str">
        <f>IF(B253="","-",IF(ISNA(VLOOKUP($B253,'API List'!$B$4:$S$299,14,0))=TRUE,"",VLOOKUP($B253,'API List'!$B$4:$S$299,14,0)))</f>
        <v xml:space="preserve"> </v>
      </c>
      <c r="H253" s="15" t="str">
        <f>IF(B253="","-",IF(ISNA(VLOOKUP($B253,'API List'!$B$4:$S$299,15,0))=TRUE,"",VLOOKUP($B253,'API List'!$B$4:$S$299,15,0)))</f>
        <v xml:space="preserve">{_x000D_
    "CMND": null, _x000D_
    "MACSKCB": null, _x000D_
    "MPI": null, _x000D_
    "cityid": null, _x000D_
    "cityname": "", _x000D_
    "cmnd": null, _x000D_
    "diaChi": null, _x000D_
    "districtid": null, _x000D_
    "districtname": "", _x000D_
    "email": null, _x000D_
    "fullAddress": "", _x000D_
    "hinhAnh": null, _x000D_
    "hoTen": "", _x000D_
    "id": "689419cbbcb0004c754804eb", _x000D_
    "maBN": null, _x000D_
    "maBaoHiemYTe": "", _x000D_
    "maGioiTinh": null, _x000D_
    "maMoiQuanHe": "KO_XAC_DINH", _x000D_
    "macskcb": null, _x000D_
    "mpi": null, _x000D_
    "ngaySinh": 0,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null, _x000D_
    "wardname": ""_x000D_
} </v>
      </c>
      <c r="I253" s="21" t="s">
        <v>108</v>
      </c>
      <c r="J253" s="6" t="s">
        <v>1314</v>
      </c>
      <c r="K253" s="6" t="s">
        <v>23</v>
      </c>
      <c r="L253" s="132" t="s">
        <v>1318</v>
      </c>
      <c r="M253" s="6" t="s">
        <v>17</v>
      </c>
      <c r="N253" s="6"/>
      <c r="O253" s="6"/>
      <c r="P253" s="6"/>
      <c r="Q253" s="6"/>
      <c r="R253" s="97" t="str">
        <f t="shared" si="1"/>
        <v>View</v>
      </c>
      <c r="S253" s="10"/>
    </row>
    <row r="254" spans="1:19" ht="52.8" x14ac:dyDescent="0.25">
      <c r="A254" s="66"/>
      <c r="B254" s="6" t="s">
        <v>1313</v>
      </c>
      <c r="C254" s="15" t="str">
        <f>IF(B254="","-",IF(ISNA(VLOOKUP($B254,'API List'!$B$4:$S$299,2,0))=TRUE,"",VLOOKUP($B254,'API List'!$B$4:$S$299,2,0)))</f>
        <v>#17</v>
      </c>
      <c r="D254" s="15" t="str">
        <f>IF(B254="","-",IF(ISNA(VLOOKUP($B254,'API List'!$B$4:$S$298,6,0))=TRUE,"",VLOOKUP($B254,'API List'!$B$4:$S$298,6,0)))</f>
        <v>Done</v>
      </c>
      <c r="E254" s="15" t="str">
        <f>IF(B254="","-",IF(ISNA(VLOOKUP($B254,'API List'!$B$4:$S$299,3,0))=TRUE,"",VLOOKUP($B254,'API List'!$B$4:$S$299,3,0)))</f>
        <v>Hồ sơ -&gt; Thông tin tài khoản</v>
      </c>
      <c r="F254" s="15" t="str">
        <f>IF(B254="","-",IF(ISNA(VLOOKUP($B254,'API List'!$B$4:$S$299,9,0))=TRUE,"",VLOOKUP($B254,'API List'!$B$4:$S$299,9,0)))</f>
        <v xml:space="preserve">GET </v>
      </c>
      <c r="G254" s="15" t="str">
        <f>IF(B254="","-",IF(ISNA(VLOOKUP($B254,'API List'!$B$4:$S$299,14,0))=TRUE,"",VLOOKUP($B254,'API List'!$B$4:$S$299,14,0)))</f>
        <v xml:space="preserve"> </v>
      </c>
      <c r="H254" s="15" t="str">
        <f>IF(B254="","-",IF(ISNA(VLOOKUP($B254,'API List'!$B$4:$S$299,15,0))=TRUE,"",VLOOKUP($B254,'API List'!$B$4:$S$299,15,0)))</f>
        <v xml:space="preserve">{_x000D_
    "CMND": null, _x000D_
    "MACSKCB": null, _x000D_
    "MPI": null, _x000D_
    "cityid": null, _x000D_
    "cityname": "", _x000D_
    "cmnd": null, _x000D_
    "diaChi": null, _x000D_
    "districtid": null, _x000D_
    "districtname": "", _x000D_
    "email": null, _x000D_
    "fullAddress": "", _x000D_
    "hinhAnh": null, _x000D_
    "hoTen": "", _x000D_
    "id": "689419cbbcb0004c754804eb", _x000D_
    "maBN": null, _x000D_
    "maBaoHiemYTe": "", _x000D_
    "maGioiTinh": null, _x000D_
    "maMoiQuanHe": "KO_XAC_DINH", _x000D_
    "macskcb": null, _x000D_
    "mpi": null, _x000D_
    "ngaySinh": 0,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null, _x000D_
    "wardname": ""_x000D_
} </v>
      </c>
      <c r="I254" s="21" t="s">
        <v>108</v>
      </c>
      <c r="J254" s="6" t="s">
        <v>1314</v>
      </c>
      <c r="K254" s="6" t="s">
        <v>1319</v>
      </c>
      <c r="L254" s="132" t="s">
        <v>1320</v>
      </c>
      <c r="M254" s="6" t="s">
        <v>17</v>
      </c>
      <c r="N254" s="6"/>
      <c r="O254" s="6"/>
      <c r="P254" s="6"/>
      <c r="Q254" s="6"/>
      <c r="R254" s="97" t="str">
        <f t="shared" si="1"/>
        <v>View</v>
      </c>
      <c r="S254" s="10"/>
    </row>
    <row r="255" spans="1:19" ht="39.6" x14ac:dyDescent="0.25">
      <c r="A255" s="66"/>
      <c r="B255" s="6" t="s">
        <v>1321</v>
      </c>
      <c r="C255" s="15" t="str">
        <f>IF(B255="","-",IF(ISNA(VLOOKUP($B255,'API List'!$B$4:$S$299,2,0))=TRUE,"",VLOOKUP($B255,'API List'!$B$4:$S$299,2,0)))</f>
        <v>#15</v>
      </c>
      <c r="D255" s="15" t="str">
        <f>IF(B255="","-",IF(ISNA(VLOOKUP($B255,'API List'!$B$4:$S$298,6,0))=TRUE,"",VLOOKUP($B255,'API List'!$B$4:$S$298,6,0)))</f>
        <v>Done</v>
      </c>
      <c r="E255" s="15" t="str">
        <f>IF(B255="","-",IF(ISNA(VLOOKUP($B255,'API List'!$B$4:$S$299,3,0))=TRUE,"",VLOOKUP($B255,'API List'!$B$4:$S$299,3,0)))</f>
        <v>Hồ sơ -&gt; Thông tin tài khoản</v>
      </c>
      <c r="F255" s="15" t="str">
        <f>IF(B255="","-",IF(ISNA(VLOOKUP($B255,'API List'!$B$4:$S$299,9,0))=TRUE,"",VLOOKUP($B255,'API List'!$B$4:$S$299,9,0)))</f>
        <v xml:space="preserve">GET </v>
      </c>
      <c r="G255" s="15" t="str">
        <f>IF(B255="","-",IF(ISNA(VLOOKUP($B255,'API List'!$B$4:$S$299,14,0))=TRUE,"",VLOOKUP($B255,'API List'!$B$4:$S$299,14,0)))</f>
        <v xml:space="preserve"> </v>
      </c>
      <c r="H255" s="15" t="str">
        <f>IF(B255="","-",IF(ISNA(VLOOKUP($B255,'API List'!$B$4:$S$299,15,0))=TRUE,"",VLOOKUP($B255,'API List'!$B$4:$S$299,15,0)))</f>
        <v xml:space="preserve">[
    {
        "email": null, 
        "fullAddress": null, 
        "hinhAnh": "", 
        "hoTen": "", 
        "id": "689419cbbcb0004c754804f0", 
        "maBaoHiemYTe": "", 
        "maGioiTinh": null, 
        "maMoiQuanHe": "KO_XAC_DINH", 
        "mpi": null, 
        "ngaySinh": "0", 
        "requestMPI": false, 
        "soDienThoai": "0123456789", 
        "userId": "689419cbbcb0004c754804eb"
    }
] </v>
      </c>
      <c r="I255" s="21" t="s">
        <v>108</v>
      </c>
      <c r="J255" s="6" t="s">
        <v>1314</v>
      </c>
      <c r="K255" s="6" t="s">
        <v>1184</v>
      </c>
      <c r="L255" s="132" t="s">
        <v>1315</v>
      </c>
      <c r="M255" s="6" t="s">
        <v>17</v>
      </c>
      <c r="N255" s="6"/>
      <c r="O255" s="6"/>
      <c r="P255" s="6"/>
      <c r="Q255" s="6"/>
      <c r="R255" s="97" t="str">
        <f t="shared" si="1"/>
        <v>View</v>
      </c>
      <c r="S255" s="10"/>
    </row>
    <row r="256" spans="1:19" ht="39.6" x14ac:dyDescent="0.25">
      <c r="A256" s="66"/>
      <c r="B256" s="6" t="s">
        <v>1321</v>
      </c>
      <c r="C256" s="15" t="str">
        <f>IF(B256="","-",IF(ISNA(VLOOKUP($B256,'API List'!$B$4:$S$299,2,0))=TRUE,"",VLOOKUP($B256,'API List'!$B$4:$S$299,2,0)))</f>
        <v>#15</v>
      </c>
      <c r="D256" s="15" t="str">
        <f>IF(B256="","-",IF(ISNA(VLOOKUP($B256,'API List'!$B$4:$S$298,6,0))=TRUE,"",VLOOKUP($B256,'API List'!$B$4:$S$298,6,0)))</f>
        <v>Done</v>
      </c>
      <c r="E256" s="15" t="str">
        <f>IF(B256="","-",IF(ISNA(VLOOKUP($B256,'API List'!$B$4:$S$299,3,0))=TRUE,"",VLOOKUP($B256,'API List'!$B$4:$S$299,3,0)))</f>
        <v>Hồ sơ -&gt; Thông tin tài khoản</v>
      </c>
      <c r="F256" s="15" t="str">
        <f>IF(B256="","-",IF(ISNA(VLOOKUP($B256,'API List'!$B$4:$S$299,9,0))=TRUE,"",VLOOKUP($B256,'API List'!$B$4:$S$299,9,0)))</f>
        <v xml:space="preserve">GET </v>
      </c>
      <c r="G256" s="15" t="str">
        <f>IF(B256="","-",IF(ISNA(VLOOKUP($B256,'API List'!$B$4:$S$299,14,0))=TRUE,"",VLOOKUP($B256,'API List'!$B$4:$S$299,14,0)))</f>
        <v xml:space="preserve"> </v>
      </c>
      <c r="H256" s="15" t="str">
        <f>IF(B256="","-",IF(ISNA(VLOOKUP($B256,'API List'!$B$4:$S$299,15,0))=TRUE,"",VLOOKUP($B256,'API List'!$B$4:$S$299,15,0)))</f>
        <v xml:space="preserve">[
    {
        "email": null, 
        "fullAddress": null, 
        "hinhAnh": "", 
        "hoTen": "", 
        "id": "689419cbbcb0004c754804f0", 
        "maBaoHiemYTe": "", 
        "maGioiTinh": null, 
        "maMoiQuanHe": "KO_XAC_DINH", 
        "mpi": null, 
        "ngaySinh": "0", 
        "requestMPI": false, 
        "soDienThoai": "0123456789", 
        "userId": "689419cbbcb0004c754804eb"
    }
] </v>
      </c>
      <c r="I256" s="21" t="s">
        <v>108</v>
      </c>
      <c r="J256" s="6" t="s">
        <v>1314</v>
      </c>
      <c r="K256" s="6" t="s">
        <v>1316</v>
      </c>
      <c r="L256" s="132" t="s">
        <v>1322</v>
      </c>
      <c r="M256" s="6" t="s">
        <v>17</v>
      </c>
      <c r="N256" s="6"/>
      <c r="O256" s="6"/>
      <c r="P256" s="6"/>
      <c r="Q256" s="6"/>
      <c r="R256" s="97" t="str">
        <f t="shared" si="1"/>
        <v>View</v>
      </c>
      <c r="S256" s="10"/>
    </row>
    <row r="257" spans="1:19" ht="52.8" x14ac:dyDescent="0.25">
      <c r="A257" s="66"/>
      <c r="B257" s="6" t="s">
        <v>1321</v>
      </c>
      <c r="C257" s="15" t="str">
        <f>IF(B257="","-",IF(ISNA(VLOOKUP($B257,'API List'!$B$4:$S$299,2,0))=TRUE,"",VLOOKUP($B257,'API List'!$B$4:$S$299,2,0)))</f>
        <v>#15</v>
      </c>
      <c r="D257" s="15" t="str">
        <f>IF(B257="","-",IF(ISNA(VLOOKUP($B257,'API List'!$B$4:$S$298,6,0))=TRUE,"",VLOOKUP($B257,'API List'!$B$4:$S$298,6,0)))</f>
        <v>Done</v>
      </c>
      <c r="E257" s="15" t="str">
        <f>IF(B257="","-",IF(ISNA(VLOOKUP($B257,'API List'!$B$4:$S$299,3,0))=TRUE,"",VLOOKUP($B257,'API List'!$B$4:$S$299,3,0)))</f>
        <v>Hồ sơ -&gt; Thông tin tài khoản</v>
      </c>
      <c r="F257" s="15" t="str">
        <f>IF(B257="","-",IF(ISNA(VLOOKUP($B257,'API List'!$B$4:$S$299,9,0))=TRUE,"",VLOOKUP($B257,'API List'!$B$4:$S$299,9,0)))</f>
        <v xml:space="preserve">GET </v>
      </c>
      <c r="G257" s="15" t="str">
        <f>IF(B257="","-",IF(ISNA(VLOOKUP($B257,'API List'!$B$4:$S$299,14,0))=TRUE,"",VLOOKUP($B257,'API List'!$B$4:$S$299,14,0)))</f>
        <v xml:space="preserve"> </v>
      </c>
      <c r="H257" s="15" t="str">
        <f>IF(B257="","-",IF(ISNA(VLOOKUP($B257,'API List'!$B$4:$S$299,15,0))=TRUE,"",VLOOKUP($B257,'API List'!$B$4:$S$299,15,0)))</f>
        <v xml:space="preserve">[
    {
        "email": null, 
        "fullAddress": null, 
        "hinhAnh": "", 
        "hoTen": "", 
        "id": "689419cbbcb0004c754804f0", 
        "maBaoHiemYTe": "", 
        "maGioiTinh": null, 
        "maMoiQuanHe": "KO_XAC_DINH", 
        "mpi": null, 
        "ngaySinh": "0", 
        "requestMPI": false, 
        "soDienThoai": "0123456789", 
        "userId": "689419cbbcb0004c754804eb"
    }
] </v>
      </c>
      <c r="I257" s="21" t="s">
        <v>108</v>
      </c>
      <c r="J257" s="6" t="s">
        <v>1314</v>
      </c>
      <c r="K257" s="6" t="s">
        <v>23</v>
      </c>
      <c r="L257" s="132" t="s">
        <v>1318</v>
      </c>
      <c r="M257" s="6" t="s">
        <v>17</v>
      </c>
      <c r="N257" s="6"/>
      <c r="O257" s="6"/>
      <c r="P257" s="6"/>
      <c r="Q257" s="6"/>
      <c r="R257" s="97" t="str">
        <f t="shared" si="1"/>
        <v>View</v>
      </c>
      <c r="S257" s="10"/>
    </row>
    <row r="258" spans="1:19" ht="39.6" x14ac:dyDescent="0.25">
      <c r="A258" s="66"/>
      <c r="B258" s="6" t="s">
        <v>1321</v>
      </c>
      <c r="C258" s="15" t="str">
        <f>IF(B258="","-",IF(ISNA(VLOOKUP($B258,'API List'!$B$4:$S$299,2,0))=TRUE,"",VLOOKUP($B258,'API List'!$B$4:$S$299,2,0)))</f>
        <v>#15</v>
      </c>
      <c r="D258" s="15" t="str">
        <f>IF(B258="","-",IF(ISNA(VLOOKUP($B258,'API List'!$B$4:$S$298,6,0))=TRUE,"",VLOOKUP($B258,'API List'!$B$4:$S$298,6,0)))</f>
        <v>Done</v>
      </c>
      <c r="E258" s="15" t="str">
        <f>IF(B258="","-",IF(ISNA(VLOOKUP($B258,'API List'!$B$4:$S$299,3,0))=TRUE,"",VLOOKUP($B258,'API List'!$B$4:$S$299,3,0)))</f>
        <v>Hồ sơ -&gt; Thông tin tài khoản</v>
      </c>
      <c r="F258" s="15" t="str">
        <f>IF(B258="","-",IF(ISNA(VLOOKUP($B258,'API List'!$B$4:$S$299,9,0))=TRUE,"",VLOOKUP($B258,'API List'!$B$4:$S$299,9,0)))</f>
        <v xml:space="preserve">GET </v>
      </c>
      <c r="G258" s="15" t="str">
        <f>IF(B258="","-",IF(ISNA(VLOOKUP($B258,'API List'!$B$4:$S$299,14,0))=TRUE,"",VLOOKUP($B258,'API List'!$B$4:$S$299,14,0)))</f>
        <v xml:space="preserve"> </v>
      </c>
      <c r="H258" s="15" t="str">
        <f>IF(B258="","-",IF(ISNA(VLOOKUP($B258,'API List'!$B$4:$S$299,15,0))=TRUE,"",VLOOKUP($B258,'API List'!$B$4:$S$299,15,0)))</f>
        <v xml:space="preserve">[
    {
        "email": null, 
        "fullAddress": null, 
        "hinhAnh": "", 
        "hoTen": "", 
        "id": "689419cbbcb0004c754804f0", 
        "maBaoHiemYTe": "", 
        "maGioiTinh": null, 
        "maMoiQuanHe": "KO_XAC_DINH", 
        "mpi": null, 
        "ngaySinh": "0", 
        "requestMPI": false, 
        "soDienThoai": "0123456789", 
        "userId": "689419cbbcb0004c754804eb"
    }
] </v>
      </c>
      <c r="I258" s="21" t="s">
        <v>108</v>
      </c>
      <c r="J258" s="6" t="s">
        <v>1314</v>
      </c>
      <c r="K258" s="6" t="s">
        <v>1319</v>
      </c>
      <c r="L258" s="132" t="s">
        <v>1323</v>
      </c>
      <c r="M258" s="6" t="s">
        <v>17</v>
      </c>
      <c r="N258" s="6"/>
      <c r="O258" s="6"/>
      <c r="P258" s="6"/>
      <c r="Q258" s="6"/>
      <c r="R258" s="97" t="str">
        <f t="shared" si="1"/>
        <v>View</v>
      </c>
      <c r="S258" s="10"/>
    </row>
    <row r="259" spans="1:19" ht="39.6" x14ac:dyDescent="0.25">
      <c r="A259" s="66"/>
      <c r="B259" s="6" t="s">
        <v>1324</v>
      </c>
      <c r="C259" s="15" t="str">
        <f>IF(B259="","-",IF(ISNA(VLOOKUP($B259,'API List'!$B$4:$S$299,2,0))=TRUE,"",VLOOKUP($B259,'API List'!$B$4:$S$299,2,0)))</f>
        <v>#16</v>
      </c>
      <c r="D259" s="15" t="str">
        <f>IF(B259="","-",IF(ISNA(VLOOKUP($B259,'API List'!$B$4:$S$298,6,0))=TRUE,"",VLOOKUP($B259,'API List'!$B$4:$S$298,6,0)))</f>
        <v>Done</v>
      </c>
      <c r="E259" s="15" t="str">
        <f>IF(B259="","-",IF(ISNA(VLOOKUP($B259,'API List'!$B$4:$S$299,3,0))=TRUE,"",VLOOKUP($B259,'API List'!$B$4:$S$299,3,0)))</f>
        <v>Hồ sơ -&gt; Thông tin tài khoản</v>
      </c>
      <c r="F259" s="15" t="str">
        <f>IF(B259="","-",IF(ISNA(VLOOKUP($B259,'API List'!$B$4:$S$299,9,0))=TRUE,"",VLOOKUP($B259,'API List'!$B$4:$S$299,9,0)))</f>
        <v xml:space="preserve">GET </v>
      </c>
      <c r="G259" s="15" t="str">
        <f>IF(B259="","-",IF(ISNA(VLOOKUP($B259,'API List'!$B$4:$S$299,14,0))=TRUE,"",VLOOKUP($B259,'API List'!$B$4:$S$299,14,0)))</f>
        <v xml:space="preserve"> </v>
      </c>
      <c r="H259" s="15" t="str">
        <f>IF(B259="","-",IF(ISNA(VLOOKUP($B259,'API List'!$B$4:$S$299,15,0))=TRUE,"",VLOOKUP($B259,'API List'!$B$4:$S$299,15,0)))</f>
        <v xml:space="preserve">[_x000D_
    {_x000D_
        "ghiChu": null, _x000D_
        "id": "5f17b0fdc56d580871563c73", _x000D_
        "maQuanHe": "ANH_EM", _x000D_
        "tenQuanHe": "Anh em", _x000D_
        "trangThai": true_x000D_
    }, _x000D_
    {_x000D_
        "ghiChu": "", _x000D_
        "id": "60054bb10028142df8f1355d", _x000D_
        "maQuanHe": "VO_CHONG", _x000D_
        "tenQuanHe": "Vợ/Chồng", _x000D_
        "trangThai": true_x000D_
    }, _x000D_
    {_x000D_
        "ghiChu": null, _x000D_
        "id": "5f17b127c56d580871563c74", _x000D_
        "maQuanHe": "CHA", _x000D_
        "tenQuanHe": "Bố", _x000D_
        "trangThai": true_x000D_
    }, _x000D_
    {_x000D_
        "ghiChu": null, _x000D_
        "id": "5f1e4ac707b72f03a406ab01", _x000D_
        "maQuanHe": "ME", _x000D_
        "tenQuanHe": "Mẹ", _x000D_
        "trangThai": true_x000D_
    }, _x000D_
    {_x000D_
        "ghiChu": "", _x000D_
        "id": "5ff2e18fe989c816e27fb4df", _x000D_
        "maQuanHe": "KHAC", _x000D_
        "tenQuanHe": "Khác", _x000D_
        "trangThai": true_x000D_
    }, _x000D_
    {_x000D_
        "ghiChu": null, _x000D_
        "id": "5f17b1152a24c90c0d8a7754", _x000D_
        "maQuanHe": "ONG_BA", _x000D_
        "tenQuanHe": "Ông bà", _x000D_
        "trangThai": true_x000D_
    }, _x000D_
    {_x000D_
        "ghiChu": "", _x000D_
        "id": "5f17b0e32a24c90c0d8a7751", _x000D_
        "maQuanHe": "KO_XAC_DINH", _x000D_
        "tenQuanHe": "Chính chủ", _x000D_
        "trangThai": true_x000D_
    }, _x000D_
    {_x000D_
        "ghiChu": null, _x000D_
        "id": "5f17b141c56d580871563c75", _x000D_
        "maQuanHe": "CO_CHU", _x000D_
        "tenQuanHe": "Cô chú", _x000D_
        "trangThai": true_x000D_
    }, _x000D_
    {_x000D_
        "ghiChu": null, _x000D_
        "id": "5f17b1072a24c90c0d8a7753", _x000D_
        "maQuanHe": "CHAU", _x000D_
        "tenQuanHe": "Cháu", _x000D_
        "trangThai": true_x000D_
    }, _x000D_
    {_x000D_
        "ghiChu": null, _x000D_
        "id": "5f17b0ec2a24c90c0d8a7752", _x000D_
        "maQuanHe": "CON", _x000D_
        "tenQuanHe": "Con", _x000D_
        "trangThai": true_x000D_
    }_x000D_
] </v>
      </c>
      <c r="I259" s="21" t="s">
        <v>108</v>
      </c>
      <c r="J259" s="6" t="s">
        <v>1314</v>
      </c>
      <c r="K259" s="6" t="s">
        <v>1184</v>
      </c>
      <c r="L259" s="132" t="s">
        <v>1315</v>
      </c>
      <c r="M259" s="6" t="s">
        <v>17</v>
      </c>
      <c r="N259" s="6"/>
      <c r="O259" s="6"/>
      <c r="P259" s="6"/>
      <c r="Q259" s="6"/>
      <c r="R259" s="97" t="str">
        <f t="shared" si="1"/>
        <v>View</v>
      </c>
      <c r="S259" s="10"/>
    </row>
    <row r="260" spans="1:19" ht="39.6" x14ac:dyDescent="0.25">
      <c r="A260" s="66"/>
      <c r="B260" s="6" t="s">
        <v>1324</v>
      </c>
      <c r="C260" s="15" t="str">
        <f>IF(B260="","-",IF(ISNA(VLOOKUP($B260,'API List'!$B$4:$S$299,2,0))=TRUE,"",VLOOKUP($B260,'API List'!$B$4:$S$299,2,0)))</f>
        <v>#16</v>
      </c>
      <c r="D260" s="15" t="str">
        <f>IF(B260="","-",IF(ISNA(VLOOKUP($B260,'API List'!$B$4:$S$298,6,0))=TRUE,"",VLOOKUP($B260,'API List'!$B$4:$S$298,6,0)))</f>
        <v>Done</v>
      </c>
      <c r="E260" s="15" t="str">
        <f>IF(B260="","-",IF(ISNA(VLOOKUP($B260,'API List'!$B$4:$S$299,3,0))=TRUE,"",VLOOKUP($B260,'API List'!$B$4:$S$299,3,0)))</f>
        <v>Hồ sơ -&gt; Thông tin tài khoản</v>
      </c>
      <c r="F260" s="15" t="str">
        <f>IF(B260="","-",IF(ISNA(VLOOKUP($B260,'API List'!$B$4:$S$299,9,0))=TRUE,"",VLOOKUP($B260,'API List'!$B$4:$S$299,9,0)))</f>
        <v xml:space="preserve">GET </v>
      </c>
      <c r="G260" s="15" t="str">
        <f>IF(B260="","-",IF(ISNA(VLOOKUP($B260,'API List'!$B$4:$S$299,14,0))=TRUE,"",VLOOKUP($B260,'API List'!$B$4:$S$299,14,0)))</f>
        <v xml:space="preserve"> </v>
      </c>
      <c r="H260" s="15" t="str">
        <f>IF(B260="","-",IF(ISNA(VLOOKUP($B260,'API List'!$B$4:$S$299,15,0))=TRUE,"",VLOOKUP($B260,'API List'!$B$4:$S$299,15,0)))</f>
        <v xml:space="preserve">[_x000D_
    {_x000D_
        "ghiChu": null, _x000D_
        "id": "5f17b0fdc56d580871563c73", _x000D_
        "maQuanHe": "ANH_EM", _x000D_
        "tenQuanHe": "Anh em", _x000D_
        "trangThai": true_x000D_
    }, _x000D_
    {_x000D_
        "ghiChu": "", _x000D_
        "id": "60054bb10028142df8f1355d", _x000D_
        "maQuanHe": "VO_CHONG", _x000D_
        "tenQuanHe": "Vợ/Chồng", _x000D_
        "trangThai": true_x000D_
    }, _x000D_
    {_x000D_
        "ghiChu": null, _x000D_
        "id": "5f17b127c56d580871563c74", _x000D_
        "maQuanHe": "CHA", _x000D_
        "tenQuanHe": "Bố", _x000D_
        "trangThai": true_x000D_
    }, _x000D_
    {_x000D_
        "ghiChu": null, _x000D_
        "id": "5f1e4ac707b72f03a406ab01", _x000D_
        "maQuanHe": "ME", _x000D_
        "tenQuanHe": "Mẹ", _x000D_
        "trangThai": true_x000D_
    }, _x000D_
    {_x000D_
        "ghiChu": "", _x000D_
        "id": "5ff2e18fe989c816e27fb4df", _x000D_
        "maQuanHe": "KHAC", _x000D_
        "tenQuanHe": "Khác", _x000D_
        "trangThai": true_x000D_
    }, _x000D_
    {_x000D_
        "ghiChu": null, _x000D_
        "id": "5f17b1152a24c90c0d8a7754", _x000D_
        "maQuanHe": "ONG_BA", _x000D_
        "tenQuanHe": "Ông bà", _x000D_
        "trangThai": true_x000D_
    }, _x000D_
    {_x000D_
        "ghiChu": "", _x000D_
        "id": "5f17b0e32a24c90c0d8a7751", _x000D_
        "maQuanHe": "KO_XAC_DINH", _x000D_
        "tenQuanHe": "Chính chủ", _x000D_
        "trangThai": true_x000D_
    }, _x000D_
    {_x000D_
        "ghiChu": null, _x000D_
        "id": "5f17b141c56d580871563c75", _x000D_
        "maQuanHe": "CO_CHU", _x000D_
        "tenQuanHe": "Cô chú", _x000D_
        "trangThai": true_x000D_
    }, _x000D_
    {_x000D_
        "ghiChu": null, _x000D_
        "id": "5f17b1072a24c90c0d8a7753", _x000D_
        "maQuanHe": "CHAU", _x000D_
        "tenQuanHe": "Cháu", _x000D_
        "trangThai": true_x000D_
    }, _x000D_
    {_x000D_
        "ghiChu": null, _x000D_
        "id": "5f17b0ec2a24c90c0d8a7752", _x000D_
        "maQuanHe": "CON", _x000D_
        "tenQuanHe": "Con", _x000D_
        "trangThai": true_x000D_
    }_x000D_
] </v>
      </c>
      <c r="I260" s="21" t="s">
        <v>108</v>
      </c>
      <c r="J260" s="6" t="s">
        <v>1314</v>
      </c>
      <c r="K260" s="6" t="s">
        <v>1319</v>
      </c>
      <c r="L260" s="132" t="s">
        <v>1325</v>
      </c>
      <c r="M260" s="6" t="s">
        <v>17</v>
      </c>
      <c r="N260" s="6"/>
      <c r="O260" s="6"/>
      <c r="P260" s="6"/>
      <c r="Q260" s="6"/>
      <c r="R260" s="97" t="str">
        <f t="shared" si="1"/>
        <v>View</v>
      </c>
      <c r="S260" s="10"/>
    </row>
    <row r="261" spans="1:19" ht="39.6" x14ac:dyDescent="0.25">
      <c r="A261" s="66"/>
      <c r="B261" s="6" t="s">
        <v>1326</v>
      </c>
      <c r="C261" s="15" t="str">
        <f>IF(B261="","-",IF(ISNA(VLOOKUP($B261,'API List'!$B$4:$S$299,2,0))=TRUE,"",VLOOKUP($B261,'API List'!$B$4:$S$299,2,0)))</f>
        <v>#20</v>
      </c>
      <c r="D261" s="15" t="str">
        <f>IF(B261="","-",IF(ISNA(VLOOKUP($B261,'API List'!$B$4:$S$298,6,0))=TRUE,"",VLOOKUP($B261,'API List'!$B$4:$S$298,6,0)))</f>
        <v>Done</v>
      </c>
      <c r="E261" s="15" t="str">
        <f>IF(B261="","-",IF(ISNA(VLOOKUP($B261,'API List'!$B$4:$S$299,3,0))=TRUE,"",VLOOKUP($B261,'API List'!$B$4:$S$299,3,0)))</f>
        <v>Cập nhập hồ sơ</v>
      </c>
      <c r="F261" s="15" t="str">
        <f>IF(B261="","-",IF(ISNA(VLOOKUP($B261,'API List'!$B$4:$S$299,9,0))=TRUE,"",VLOOKUP($B261,'API List'!$B$4:$S$299,9,0)))</f>
        <v xml:space="preserve">GET </v>
      </c>
      <c r="G261" s="15" t="str">
        <f>IF(B261="","-",IF(ISNA(VLOOKUP($B261,'API List'!$B$4:$S$299,14,0))=TRUE,"",VLOOKUP($B261,'API List'!$B$4:$S$299,14,0)))</f>
        <v xml:space="preserve"> </v>
      </c>
      <c r="H261" s="15" t="str">
        <f>IF(B261="","-",IF(ISNA(VLOOKUP($B261,'API List'!$B$4:$S$299,15,0))=TRUE,"",VLOOKUP($B261,'API List'!$B$4:$S$299,15,0)))</f>
        <v xml:space="preserve">[_x000D_
    {_x000D_
        "ma": 29875, _x000D_
        "ten": "Phường 3"_x000D_
    }, _x000D_
    {_x000D_
        "ma": 29878, _x000D_
        "ten": "Phường 6"_x000D_
    }, _x000D_
    {_x000D_
        "ma": 29866, _x000D_
        "ten": "Phường 1"_x000D_
    }, _x000D_
    {_x000D_
        "ma": 29863, _x000D_
        "ten": "Phường 11"_x000D_
    }, _x000D_
    {_x000D_
        "ma": 29872, _x000D_
        "ten": "Phường 4"_x000D_
    }, _x000D_
    {_x000D_
        "ma": 29869, _x000D_
        "ten": "Phường 2"_x000D_
    }, _x000D_
    {_x000D_
        "ma": 29888, _x000D_
        "ten": "Phường Mỹ Phú"_x000D_
    }, _x000D_
    {_x000D_
        "ma": 29892, _x000D_
        "ten": "Phường Hòa Thuận"_x000D_
    }, _x000D_
    {_x000D_
        "ma": 29893, _x000D_
        "ten": "Xã Hòa An"_x000D_
    }, _x000D_
    {_x000D_
        "ma": 29887, _x000D_
        "ten": "Xã Mỹ Trà"_x000D_
    }, _x000D_
    {_x000D_
        "ma": 29881, _x000D_
        "ten": "Xã Mỹ Ngãi"_x000D_
    }, _x000D_
    {_x000D_
        "ma": 29884, _x000D_
        "ten": "Xã Mỹ Tân"_x000D_
    }, _x000D_
    {_x000D_
        "ma": 29896, _x000D_
        "ten": "Xã Tân Thuận Đông"_x000D_
    }, _x000D_
    {_x000D_
        "ma": 29890, _x000D_
        "ten": "Xã Tân Thuận Tây"_x000D_
    }, _x000D_
    {_x000D_
        "ma": 29899, _x000D_
        "ten": "Xã Tịnh Thới"_x000D_
    }_x000D_
] </v>
      </c>
      <c r="I261" s="21" t="s">
        <v>108</v>
      </c>
      <c r="J261" s="6" t="s">
        <v>1314</v>
      </c>
      <c r="K261" s="6" t="s">
        <v>23</v>
      </c>
      <c r="L261" s="132" t="s">
        <v>1327</v>
      </c>
      <c r="M261" s="6" t="s">
        <v>17</v>
      </c>
      <c r="N261" s="6"/>
      <c r="O261" s="6"/>
      <c r="P261" s="6"/>
      <c r="Q261" s="6"/>
      <c r="R261" s="97" t="str">
        <f t="shared" si="1"/>
        <v>View</v>
      </c>
      <c r="S261" s="10"/>
    </row>
    <row r="262" spans="1:19" ht="79.2" x14ac:dyDescent="0.25">
      <c r="A262" s="66"/>
      <c r="B262" s="6" t="s">
        <v>1328</v>
      </c>
      <c r="C262" s="15" t="str">
        <f>IF(B262="","-",IF(ISNA(VLOOKUP($B262,'API List'!$B$4:$S$299,2,0))=TRUE,"",VLOOKUP($B262,'API List'!$B$4:$S$299,2,0)))</f>
        <v>#21</v>
      </c>
      <c r="D262" s="15" t="str">
        <f>IF(B262="","-",IF(ISNA(VLOOKUP($B262,'API List'!$B$4:$S$298,6,0))=TRUE,"",VLOOKUP($B262,'API List'!$B$4:$S$298,6,0)))</f>
        <v>Done</v>
      </c>
      <c r="E262" s="15" t="str">
        <f>IF(B262="","-",IF(ISNA(VLOOKUP($B262,'API List'!$B$4:$S$299,3,0))=TRUE,"",VLOOKUP($B262,'API List'!$B$4:$S$299,3,0)))</f>
        <v>Cập nhập hồ sơ</v>
      </c>
      <c r="F262" s="15" t="str">
        <f>IF(B262="","-",IF(ISNA(VLOOKUP($B262,'API List'!$B$4:$S$299,9,0))=TRUE,"",VLOOKUP($B262,'API List'!$B$4:$S$299,9,0)))</f>
        <v xml:space="preserve">POST </v>
      </c>
      <c r="G262" s="15" t="str">
        <f>IF(B262="","-",IF(ISNA(VLOOKUP($B262,'API List'!$B$4:$S$299,14,0))=TRUE,"",VLOOKUP($B262,'API List'!$B$4:$S$299,14,0)))</f>
        <v xml:space="preserve">{
    "avatar": "", 
    "ttinUser": {
        "cityid": 87, 
        "cmnd": "12443334", 
        "diaChi": "11111", 
        "districtid": 866, 
        "email": "abc@gmail.com", 
        "hoTen": "TECHLAB2", 
        "maBaoHiemYTe": "1010101", 
        "maGioiTinh": "1", 
        "maMoiQuanHe": "KO_XAC_DINH", 
        "mpi": null, 
        "ngaySinh": 1754550927495, 
        "requestMPI": false, 
        "soDienThoai": "0123456789", 
        "wardid": 29866
    }
} </v>
      </c>
      <c r="H262" s="15" t="str">
        <f>IF(B262="","-",IF(ISNA(VLOOKUP($B262,'API List'!$B$4:$S$299,15,0))=TRUE,"",VLOOKUP($B262,'API List'!$B$4:$S$299,15,0)))</f>
        <v xml:space="preserve">{_x000D_
    "CMND": "12443334", _x000D_
    "MACSKCB": null, _x000D_
    "MPI": null, _x000D_
    "cityid": "87", _x000D_
    "cityname": "Đồng Tháp", _x000D_
    "cmnd": "12443334", _x000D_
    "diaChi": "11111", _x000D_
    "districtid": "866", _x000D_
    "districtname": "Tp.Cao Lãnh", _x000D_
    "email": "abc@gmail.com", _x000D_
    "fullAddress": "11111, Phường 1, Tp.Cao Lãnh, Đồng Tháp", _x000D_
    "hinhAnh": null, _x000D_
    "hoTen": "TECHLAB2", _x000D_
    "id": "689419cbbcb0004c754804eb", _x000D_
    "maBN": null, _x000D_
    "maBaoHiemYTe": "1010101", _x000D_
    "maGioiTinh": "1", _x000D_
    "maMoiQuanHe": "KO_XAC_DINH", _x000D_
    "macskcb": null, _x000D_
    "mpi": null, _x000D_
    "ngaySinh": 1754550927495,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"29866", _x000D_
    "wardname": "Phường 1"_x000D_
} </v>
      </c>
      <c r="I262" s="21" t="s">
        <v>108</v>
      </c>
      <c r="J262" s="6" t="s">
        <v>1314</v>
      </c>
      <c r="K262" s="6" t="s">
        <v>1319</v>
      </c>
      <c r="L262" s="132" t="s">
        <v>1329</v>
      </c>
      <c r="M262" s="6" t="s">
        <v>17</v>
      </c>
      <c r="N262" s="6"/>
      <c r="O262" s="6"/>
      <c r="P262" s="6"/>
      <c r="Q262" s="6"/>
      <c r="R262" s="97" t="str">
        <f t="shared" si="1"/>
        <v>View</v>
      </c>
      <c r="S262" s="10"/>
    </row>
    <row r="263" spans="1:19" ht="52.8" x14ac:dyDescent="0.25">
      <c r="A263" s="66"/>
      <c r="B263" s="6" t="s">
        <v>1328</v>
      </c>
      <c r="C263" s="15" t="str">
        <f>IF(B263="","-",IF(ISNA(VLOOKUP($B263,'API List'!$B$4:$S$299,2,0))=TRUE,"",VLOOKUP($B263,'API List'!$B$4:$S$299,2,0)))</f>
        <v>#21</v>
      </c>
      <c r="D263" s="15" t="str">
        <f>IF(B263="","-",IF(ISNA(VLOOKUP($B263,'API List'!$B$4:$S$298,6,0))=TRUE,"",VLOOKUP($B263,'API List'!$B$4:$S$298,6,0)))</f>
        <v>Done</v>
      </c>
      <c r="E263" s="15" t="str">
        <f>IF(B263="","-",IF(ISNA(VLOOKUP($B263,'API List'!$B$4:$S$299,3,0))=TRUE,"",VLOOKUP($B263,'API List'!$B$4:$S$299,3,0)))</f>
        <v>Cập nhập hồ sơ</v>
      </c>
      <c r="F263" s="15" t="str">
        <f>IF(B263="","-",IF(ISNA(VLOOKUP($B263,'API List'!$B$4:$S$299,9,0))=TRUE,"",VLOOKUP($B263,'API List'!$B$4:$S$299,9,0)))</f>
        <v xml:space="preserve">POST </v>
      </c>
      <c r="G263" s="15" t="str">
        <f>IF(B263="","-",IF(ISNA(VLOOKUP($B263,'API List'!$B$4:$S$299,14,0))=TRUE,"",VLOOKUP($B263,'API List'!$B$4:$S$299,14,0)))</f>
        <v xml:space="preserve">{
    "avatar": "", 
    "ttinUser": {
        "cityid": 87, 
        "cmnd": "12443334", 
        "diaChi": "11111", 
        "districtid": 866, 
        "email": "abc@gmail.com", 
        "hoTen": "TECHLAB2", 
        "maBaoHiemYTe": "1010101", 
        "maGioiTinh": "1", 
        "maMoiQuanHe": "KO_XAC_DINH", 
        "mpi": null, 
        "ngaySinh": 1754550927495, 
        "requestMPI": false, 
        "soDienThoai": "0123456789", 
        "wardid": 29866
    }
} </v>
      </c>
      <c r="H263" s="15" t="str">
        <f>IF(B263="","-",IF(ISNA(VLOOKUP($B263,'API List'!$B$4:$S$299,15,0))=TRUE,"",VLOOKUP($B263,'API List'!$B$4:$S$299,15,0)))</f>
        <v xml:space="preserve">{_x000D_
    "CMND": "12443334", _x000D_
    "MACSKCB": null, _x000D_
    "MPI": null, _x000D_
    "cityid": "87", _x000D_
    "cityname": "Đồng Tháp", _x000D_
    "cmnd": "12443334", _x000D_
    "diaChi": "11111", _x000D_
    "districtid": "866", _x000D_
    "districtname": "Tp.Cao Lãnh", _x000D_
    "email": "abc@gmail.com", _x000D_
    "fullAddress": "11111, Phường 1, Tp.Cao Lãnh, Đồng Tháp", _x000D_
    "hinhAnh": null, _x000D_
    "hoTen": "TECHLAB2", _x000D_
    "id": "689419cbbcb0004c754804eb", _x000D_
    "maBN": null, _x000D_
    "maBaoHiemYTe": "1010101", _x000D_
    "maGioiTinh": "1", _x000D_
    "maMoiQuanHe": "KO_XAC_DINH", _x000D_
    "macskcb": null, _x000D_
    "mpi": null, _x000D_
    "ngaySinh": 1754550927495, _x000D_
    "noiKCBBD": null, _x000D_
    "ownerId": "689419cbbcb0004c754804ea", _x000D_
    "passport": null, _x000D_
    "privacyId": "687f4ad2ed7d0045590f778f", _x000D_
    "requestMPI": false, _x000D_
    "soDienThoai": "0123456789", _x000D_
    "termId": "687daa8a285d48463e4ec6d2", _x000D_
    "valid5Years": null, _x000D_
    "validFrom": null, _x000D_
    "wardid": "29866", _x000D_
    "wardname": "Phường 1"_x000D_
} </v>
      </c>
      <c r="I263" s="21" t="s">
        <v>108</v>
      </c>
      <c r="J263" s="6" t="s">
        <v>1314</v>
      </c>
      <c r="K263" s="6" t="s">
        <v>1316</v>
      </c>
      <c r="L263" s="132" t="s">
        <v>1317</v>
      </c>
      <c r="M263" s="6" t="s">
        <v>17</v>
      </c>
      <c r="N263" s="6"/>
      <c r="O263" s="6"/>
      <c r="P263" s="6"/>
      <c r="Q263" s="6"/>
      <c r="R263" s="97" t="str">
        <f t="shared" si="1"/>
        <v>View</v>
      </c>
      <c r="S263" s="10"/>
    </row>
    <row r="264" spans="1:19" x14ac:dyDescent="0.25">
      <c r="A264" s="66"/>
      <c r="B264" s="6"/>
      <c r="C264" s="15" t="str">
        <f>IF(B264="","-",IF(ISNA(VLOOKUP($B264,'API List'!$B$4:$S$299,2,0))=TRUE,"",VLOOKUP($B264,'API List'!$B$4:$S$299,2,0)))</f>
        <v>-</v>
      </c>
      <c r="D264" s="15" t="str">
        <f>IF(B264="","-",IF(ISNA(VLOOKUP($B264,'API List'!$B$4:$S$298,6,0))=TRUE,"",VLOOKUP($B264,'API List'!$B$4:$S$298,6,0)))</f>
        <v>-</v>
      </c>
      <c r="E264" s="15" t="str">
        <f>IF(B264="","-",IF(ISNA(VLOOKUP($B264,'API List'!$B$4:$S$299,3,0))=TRUE,"",VLOOKUP($B264,'API List'!$B$4:$S$299,3,0)))</f>
        <v>-</v>
      </c>
      <c r="F264" s="15" t="str">
        <f>IF(B264="","-",IF(ISNA(VLOOKUP($B264,'API List'!$B$4:$S$299,9,0))=TRUE,"",VLOOKUP($B264,'API List'!$B$4:$S$299,9,0)))</f>
        <v>-</v>
      </c>
      <c r="G264" s="15" t="str">
        <f>IF(B264="","-",IF(ISNA(VLOOKUP($B264,'API List'!$B$4:$S$299,14,0))=TRUE,"",VLOOKUP($B264,'API List'!$B$4:$S$299,14,0)))</f>
        <v>-</v>
      </c>
      <c r="H264" s="15" t="str">
        <f>IF(B264="","-",IF(ISNA(VLOOKUP($B264,'API List'!$B$4:$S$299,15,0))=TRUE,"",VLOOKUP($B264,'API List'!$B$4:$S$299,15,0)))</f>
        <v>-</v>
      </c>
      <c r="I264" s="21" t="s">
        <v>108</v>
      </c>
      <c r="J264" s="6"/>
      <c r="K264" s="6"/>
      <c r="L264" s="132"/>
      <c r="M264" s="6"/>
      <c r="N264" s="181"/>
      <c r="O264" s="181"/>
      <c r="P264" s="181"/>
      <c r="Q264" s="181"/>
      <c r="R264" s="97" t="str">
        <f>HYPERLINK("#'"&amp;Q264&amp;"'!A1","View")</f>
        <v>View</v>
      </c>
      <c r="S264" s="10"/>
    </row>
    <row r="265" spans="1:19" ht="39.6" x14ac:dyDescent="0.25">
      <c r="A265" s="66"/>
      <c r="B265" s="6" t="s">
        <v>1330</v>
      </c>
      <c r="C265" s="15" t="str">
        <f>IF(B265="","-",IF(ISNA(VLOOKUP($B265,'API List'!$B$4:$S$299,2,0))=TRUE,"",VLOOKUP($B265,'API List'!$B$4:$S$299,2,0)))</f>
        <v>#22</v>
      </c>
      <c r="D265" s="15" t="str">
        <f>IF(B265="","-",IF(ISNA(VLOOKUP($B265,'API List'!$B$4:$S$298,6,0))=TRUE,"",VLOOKUP($B265,'API List'!$B$4:$S$298,6,0)))</f>
        <v>Done</v>
      </c>
      <c r="E265" s="15" t="str">
        <f>IF(B265="","-",IF(ISNA(VLOOKUP($B265,'API List'!$B$4:$S$299,3,0))=TRUE,"",VLOOKUP($B265,'API List'!$B$4:$S$299,3,0)))</f>
        <v>Cập nhập hồ sơ</v>
      </c>
      <c r="F265" s="15" t="str">
        <f>IF(B265="","-",IF(ISNA(VLOOKUP($B265,'API List'!$B$4:$S$299,9,0))=TRUE,"",VLOOKUP($B265,'API List'!$B$4:$S$299,9,0)))</f>
        <v>GET</v>
      </c>
      <c r="G265" s="15">
        <f>IF(B265="","-",IF(ISNA(VLOOKUP($B265,'API List'!$B$4:$S$299,14,0))=TRUE,"",VLOOKUP($B265,'API List'!$B$4:$S$299,14,0)))</f>
        <v>0</v>
      </c>
      <c r="H265" s="15" t="b">
        <f>IF(B265="","-",IF(ISNA(VLOOKUP($B265,'API List'!$B$4:$S$299,15,0))=TRUE,"",VLOOKUP($B265,'API List'!$B$4:$S$299,15,0)))</f>
        <v>1</v>
      </c>
      <c r="I265" s="21" t="s">
        <v>108</v>
      </c>
      <c r="J265" s="6" t="s">
        <v>1314</v>
      </c>
      <c r="K265" s="6" t="s">
        <v>1184</v>
      </c>
      <c r="L265" s="132" t="s">
        <v>1315</v>
      </c>
      <c r="M265" s="83" t="s">
        <v>17</v>
      </c>
      <c r="N265" s="191"/>
      <c r="O265" s="191"/>
      <c r="P265" s="191"/>
      <c r="Q265" s="191"/>
      <c r="R265" s="193" t="str">
        <f>HYPERLINK("#'"&amp;Q285&amp;"'!A1","View")</f>
        <v>View</v>
      </c>
      <c r="S265" s="10"/>
    </row>
    <row r="266" spans="1:19" ht="39.6" x14ac:dyDescent="0.25">
      <c r="A266" s="66"/>
      <c r="B266" s="6" t="s">
        <v>1330</v>
      </c>
      <c r="C266" s="15" t="str">
        <f>IF(B266="","-",IF(ISNA(VLOOKUP($B266,'API List'!$B$4:$S$299,2,0))=TRUE,"",VLOOKUP($B266,'API List'!$B$4:$S$299,2,0)))</f>
        <v>#22</v>
      </c>
      <c r="D266" s="15" t="str">
        <f>IF(B266="","-",IF(ISNA(VLOOKUP($B266,'API List'!$B$4:$S$298,6,0))=TRUE,"",VLOOKUP($B266,'API List'!$B$4:$S$298,6,0)))</f>
        <v>Done</v>
      </c>
      <c r="E266" s="15" t="str">
        <f>IF(B266="","-",IF(ISNA(VLOOKUP($B266,'API List'!$B$4:$S$299,3,0))=TRUE,"",VLOOKUP($B266,'API List'!$B$4:$S$299,3,0)))</f>
        <v>Cập nhập hồ sơ</v>
      </c>
      <c r="F266" s="15" t="str">
        <f>IF(B266="","-",IF(ISNA(VLOOKUP($B266,'API List'!$B$4:$S$299,9,0))=TRUE,"",VLOOKUP($B266,'API List'!$B$4:$S$299,9,0)))</f>
        <v>GET</v>
      </c>
      <c r="G266" s="15">
        <f>IF(B266="","-",IF(ISNA(VLOOKUP($B266,'API List'!$B$4:$S$299,14,0))=TRUE,"",VLOOKUP($B266,'API List'!$B$4:$S$299,14,0)))</f>
        <v>0</v>
      </c>
      <c r="H266" s="15" t="b">
        <f>IF(B266="","-",IF(ISNA(VLOOKUP($B266,'API List'!$B$4:$S$299,15,0))=TRUE,"",VLOOKUP($B266,'API List'!$B$4:$S$299,15,0)))</f>
        <v>1</v>
      </c>
      <c r="I266" s="21" t="s">
        <v>108</v>
      </c>
      <c r="J266" s="6" t="s">
        <v>1314</v>
      </c>
      <c r="K266" s="6" t="s">
        <v>23</v>
      </c>
      <c r="L266" s="132" t="s">
        <v>1327</v>
      </c>
      <c r="M266" s="6" t="s">
        <v>17</v>
      </c>
      <c r="N266" s="185"/>
      <c r="O266" s="185"/>
      <c r="P266" s="185"/>
      <c r="Q266" s="185"/>
      <c r="R266" s="97" t="str">
        <f>HYPERLINK("#'"&amp;Q266&amp;"'!A1","View")</f>
        <v>View</v>
      </c>
      <c r="S266" s="10"/>
    </row>
    <row r="267" spans="1:19" ht="42" x14ac:dyDescent="0.25">
      <c r="A267" s="66"/>
      <c r="B267" s="6" t="s">
        <v>1331</v>
      </c>
      <c r="C267" s="15" t="str">
        <f>IF(B267="","-",IF(ISNA(VLOOKUP($B267,'API List'!$B$4:$S$299,2,0))=TRUE,"",VLOOKUP($B267,'API List'!$B$4:$S$299,2,0)))</f>
        <v>#23</v>
      </c>
      <c r="D267" s="15" t="str">
        <f>IF(B267="","-",IF(ISNA(VLOOKUP($B267,'API List'!$B$4:$S$298,6,0))=TRUE,"",VLOOKUP($B267,'API List'!$B$4:$S$298,6,0)))</f>
        <v>Done</v>
      </c>
      <c r="E267" s="15" t="str">
        <f>IF(B267="","-",IF(ISNA(VLOOKUP($B267,'API List'!$B$4:$S$299,3,0))=TRUE,"",VLOOKUP($B267,'API List'!$B$4:$S$299,3,0)))</f>
        <v>Cập nhập hồ sơ</v>
      </c>
      <c r="F267" s="15" t="str">
        <f>IF(B267="","-",IF(ISNA(VLOOKUP($B267,'API List'!$B$4:$S$299,9,0))=TRUE,"",VLOOKUP($B267,'API List'!$B$4:$S$299,9,0)))</f>
        <v>POST</v>
      </c>
      <c r="G267" s="15" t="str">
        <f>IF(B267="","-",IF(ISNA(VLOOKUP($B267,'API List'!$B$4:$S$299,14,0))=TRUE,"",VLOOKUP($B267,'API List'!$B$4:$S$299,14,0)))</f>
        <v>{_x000D_
  "typeVerify": "phone",_x000D_
  "username": "0969000013"_x000D_
}</v>
      </c>
      <c r="H267" s="15" t="b">
        <f>IF(B267="","-",IF(ISNA(VLOOKUP($B267,'API List'!$B$4:$S$299,15,0))=TRUE,"",VLOOKUP($B267,'API List'!$B$4:$S$299,15,0)))</f>
        <v>1</v>
      </c>
      <c r="I267" s="21" t="s">
        <v>108</v>
      </c>
      <c r="J267" s="6" t="s">
        <v>1314</v>
      </c>
      <c r="K267" s="6" t="s">
        <v>1184</v>
      </c>
      <c r="L267" s="132" t="s">
        <v>1332</v>
      </c>
      <c r="M267" s="6" t="s">
        <v>12</v>
      </c>
      <c r="N267" s="6"/>
      <c r="O267" s="6"/>
      <c r="P267" s="180" t="s">
        <v>1333</v>
      </c>
      <c r="Q267" s="6"/>
      <c r="R267" s="97" t="str">
        <f>HYPERLINK("#'"&amp;Q267&amp;"'!A1","View")</f>
        <v>View</v>
      </c>
      <c r="S267" s="10"/>
    </row>
    <row r="268" spans="1:19" ht="39.6" x14ac:dyDescent="0.25">
      <c r="A268" s="66"/>
      <c r="B268" s="6" t="s">
        <v>1331</v>
      </c>
      <c r="C268" s="15" t="str">
        <f>IF(B268="","-",IF(ISNA(VLOOKUP($B268,'API List'!$B$4:$S$299,2,0))=TRUE,"",VLOOKUP($B268,'API List'!$B$4:$S$299,2,0)))</f>
        <v>#23</v>
      </c>
      <c r="D268" s="15" t="str">
        <f>IF(B268="","-",IF(ISNA(VLOOKUP($B268,'API List'!$B$4:$S$298,6,0))=TRUE,"",VLOOKUP($B268,'API List'!$B$4:$S$298,6,0)))</f>
        <v>Done</v>
      </c>
      <c r="E268" s="15" t="str">
        <f>IF(B268="","-",IF(ISNA(VLOOKUP($B268,'API List'!$B$4:$S$299,3,0))=TRUE,"",VLOOKUP($B268,'API List'!$B$4:$S$299,3,0)))</f>
        <v>Cập nhập hồ sơ</v>
      </c>
      <c r="F268" s="15" t="str">
        <f>IF(B268="","-",IF(ISNA(VLOOKUP($B268,'API List'!$B$4:$S$299,9,0))=TRUE,"",VLOOKUP($B268,'API List'!$B$4:$S$299,9,0)))</f>
        <v>POST</v>
      </c>
      <c r="G268" s="15" t="str">
        <f>IF(B268="","-",IF(ISNA(VLOOKUP($B268,'API List'!$B$4:$S$299,14,0))=TRUE,"",VLOOKUP($B268,'API List'!$B$4:$S$299,14,0)))</f>
        <v>{_x000D_
  "typeVerify": "phone",_x000D_
  "username": "0969000013"_x000D_
}</v>
      </c>
      <c r="H268" s="15" t="b">
        <f>IF(B268="","-",IF(ISNA(VLOOKUP($B268,'API List'!$B$4:$S$299,15,0))=TRUE,"",VLOOKUP($B268,'API List'!$B$4:$S$299,15,0)))</f>
        <v>1</v>
      </c>
      <c r="I268" s="21" t="s">
        <v>108</v>
      </c>
      <c r="J268" s="6" t="s">
        <v>1314</v>
      </c>
      <c r="K268" s="6" t="s">
        <v>23</v>
      </c>
      <c r="L268" s="132" t="s">
        <v>1327</v>
      </c>
      <c r="M268" s="6" t="s">
        <v>17</v>
      </c>
      <c r="N268" s="6"/>
      <c r="O268" s="6"/>
      <c r="P268" s="6"/>
      <c r="Q268" s="6"/>
      <c r="R268" s="97" t="str">
        <f>HYPERLINK("#'"&amp;Q268&amp;"'!A1","View")</f>
        <v>View</v>
      </c>
      <c r="S268" s="10"/>
    </row>
    <row r="269" spans="1:19" ht="39.6" x14ac:dyDescent="0.25">
      <c r="A269" s="66"/>
      <c r="B269" s="6" t="s">
        <v>1331</v>
      </c>
      <c r="C269" s="15" t="str">
        <f>IF(B269="","-",IF(ISNA(VLOOKUP($B269,'API List'!$B$4:$S$299,2,0))=TRUE,"",VLOOKUP($B269,'API List'!$B$4:$S$299,2,0)))</f>
        <v>#23</v>
      </c>
      <c r="D269" s="15" t="str">
        <f>IF(B269="","-",IF(ISNA(VLOOKUP($B269,'API List'!$B$4:$S$298,6,0))=TRUE,"",VLOOKUP($B269,'API List'!$B$4:$S$298,6,0)))</f>
        <v>Done</v>
      </c>
      <c r="E269" s="15" t="str">
        <f>IF(B269="","-",IF(ISNA(VLOOKUP($B269,'API List'!$B$4:$S$299,3,0))=TRUE,"",VLOOKUP($B269,'API List'!$B$4:$S$299,3,0)))</f>
        <v>Cập nhập hồ sơ</v>
      </c>
      <c r="F269" s="15" t="str">
        <f>IF(B269="","-",IF(ISNA(VLOOKUP($B269,'API List'!$B$4:$S$299,9,0))=TRUE,"",VLOOKUP($B269,'API List'!$B$4:$S$299,9,0)))</f>
        <v>POST</v>
      </c>
      <c r="G269" s="15" t="str">
        <f>IF(B269="","-",IF(ISNA(VLOOKUP($B269,'API List'!$B$4:$S$299,14,0))=TRUE,"",VLOOKUP($B269,'API List'!$B$4:$S$299,14,0)))</f>
        <v>{_x000D_
  "typeVerify": "phone",_x000D_
  "username": "0969000013"_x000D_
}</v>
      </c>
      <c r="H269" s="15" t="b">
        <f>IF(B269="","-",IF(ISNA(VLOOKUP($B269,'API List'!$B$4:$S$299,15,0))=TRUE,"",VLOOKUP($B269,'API List'!$B$4:$S$299,15,0)))</f>
        <v>1</v>
      </c>
      <c r="I269" s="21" t="s">
        <v>108</v>
      </c>
      <c r="J269" s="6" t="s">
        <v>1314</v>
      </c>
      <c r="K269" s="6" t="s">
        <v>1334</v>
      </c>
      <c r="L269" s="132" t="s">
        <v>1335</v>
      </c>
      <c r="M269" s="6" t="s">
        <v>12</v>
      </c>
      <c r="N269" s="6"/>
      <c r="O269" s="6"/>
      <c r="P269" s="179" t="s">
        <v>1155</v>
      </c>
      <c r="Q269" s="6"/>
      <c r="R269" s="97" t="str">
        <f>HYPERLINK("#'"&amp;Q269&amp;"'!A1","View")</f>
        <v>View</v>
      </c>
      <c r="S269" s="10"/>
    </row>
    <row r="270" spans="1:19" ht="39.6" x14ac:dyDescent="0.25">
      <c r="A270" s="66"/>
      <c r="B270" s="6" t="s">
        <v>1336</v>
      </c>
      <c r="C270" s="15" t="str">
        <f>IF(B270="","-",IF(ISNA(VLOOKUP($B270,'API List'!$B$4:$S$299,2,0))=TRUE,"",VLOOKUP($B270,'API List'!$B$4:$S$299,2,0)))</f>
        <v>#27</v>
      </c>
      <c r="D270" s="15" t="str">
        <f>IF(B270="","-",IF(ISNA(VLOOKUP($B270,'API List'!$B$4:$S$298,6,0))=TRUE,"",VLOOKUP($B270,'API List'!$B$4:$S$298,6,0)))</f>
        <v>Done</v>
      </c>
      <c r="E270" s="15" t="str">
        <f>IF(B270="","-",IF(ISNA(VLOOKUP($B270,'API List'!$B$4:$S$299,3,0))=TRUE,"",VLOOKUP($B270,'API List'!$B$4:$S$299,3,0)))</f>
        <v>Cập nhập hồ sơ</v>
      </c>
      <c r="F270" s="15" t="str">
        <f>IF(B270="","-",IF(ISNA(VLOOKUP($B270,'API List'!$B$4:$S$299,9,0))=TRUE,"",VLOOKUP($B270,'API List'!$B$4:$S$299,9,0)))</f>
        <v>POST</v>
      </c>
      <c r="G270" s="15" t="str">
        <f>IF(B270="","-",IF(ISNA(VLOOKUP($B270,'API List'!$B$4:$S$299,14,0))=TRUE,"",VLOOKUP($B270,'API List'!$B$4:$S$299,14,0)))</f>
        <v>{_x000D_
  "typeVerify": "phone",_x000D_
  "username": "0969100059",_x000D_
  "token": "111111"_x000D_
}</v>
      </c>
      <c r="H270" s="15" t="str">
        <f>IF(B270="","-",IF(ISNA(VLOOKUP($B270,'API List'!$B$4:$S$299,15,0))=TRUE,"",VLOOKUP($B270,'API List'!$B$4:$S$299,15,0)))</f>
        <v>{_x000D_
  "other": null,_x000D_
  "data": null,_x000D_
  "message": "Đổi username thành công",_x000D_
  "status": false_x000D_
}</v>
      </c>
      <c r="I270" s="21" t="s">
        <v>108</v>
      </c>
      <c r="J270" s="6" t="s">
        <v>1314</v>
      </c>
      <c r="K270" s="6" t="s">
        <v>1184</v>
      </c>
      <c r="L270" s="132" t="s">
        <v>1315</v>
      </c>
      <c r="M270" s="6" t="s">
        <v>17</v>
      </c>
      <c r="R270" s="97" t="str">
        <f>HYPERLINK("#'"&amp;Q291&amp;"'!A1","View")</f>
        <v>View</v>
      </c>
      <c r="S270" s="10"/>
    </row>
    <row r="271" spans="1:19" ht="39.6" x14ac:dyDescent="0.25">
      <c r="A271" s="66"/>
      <c r="B271" s="6" t="s">
        <v>1336</v>
      </c>
      <c r="C271" s="15" t="str">
        <f>IF(B271="","-",IF(ISNA(VLOOKUP($B271,'API List'!$B$4:$S$299,2,0))=TRUE,"",VLOOKUP($B271,'API List'!$B$4:$S$299,2,0)))</f>
        <v>#27</v>
      </c>
      <c r="D271" s="15" t="str">
        <f>IF(B271="","-",IF(ISNA(VLOOKUP($B271,'API List'!$B$4:$S$298,6,0))=TRUE,"",VLOOKUP($B271,'API List'!$B$4:$S$298,6,0)))</f>
        <v>Done</v>
      </c>
      <c r="E271" s="15" t="str">
        <f>IF(B271="","-",IF(ISNA(VLOOKUP($B271,'API List'!$B$4:$S$299,3,0))=TRUE,"",VLOOKUP($B271,'API List'!$B$4:$S$299,3,0)))</f>
        <v>Cập nhập hồ sơ</v>
      </c>
      <c r="F271" s="15" t="str">
        <f>IF(B271="","-",IF(ISNA(VLOOKUP($B271,'API List'!$B$4:$S$299,9,0))=TRUE,"",VLOOKUP($B271,'API List'!$B$4:$S$299,9,0)))</f>
        <v>POST</v>
      </c>
      <c r="G271" s="15" t="str">
        <f>IF(B271="","-",IF(ISNA(VLOOKUP($B271,'API List'!$B$4:$S$299,14,0))=TRUE,"",VLOOKUP($B271,'API List'!$B$4:$S$299,14,0)))</f>
        <v>{_x000D_
  "typeVerify": "phone",_x000D_
  "username": "0969100059",_x000D_
  "token": "111111"_x000D_
}</v>
      </c>
      <c r="H271" s="15" t="str">
        <f>IF(B271="","-",IF(ISNA(VLOOKUP($B271,'API List'!$B$4:$S$299,15,0))=TRUE,"",VLOOKUP($B271,'API List'!$B$4:$S$299,15,0)))</f>
        <v>{_x000D_
  "other": null,_x000D_
  "data": null,_x000D_
  "message": "Đổi username thành công",_x000D_
  "status": false_x000D_
}</v>
      </c>
      <c r="I271" s="21" t="s">
        <v>108</v>
      </c>
      <c r="J271" s="6" t="s">
        <v>1314</v>
      </c>
      <c r="K271" s="6" t="s">
        <v>1337</v>
      </c>
      <c r="L271" s="132" t="s">
        <v>1338</v>
      </c>
      <c r="M271" s="6" t="s">
        <v>17</v>
      </c>
      <c r="N271" s="6"/>
      <c r="O271" s="6"/>
      <c r="P271" s="6"/>
      <c r="Q271" s="6"/>
      <c r="R271" s="97" t="str">
        <f>HYPERLINK("#'"&amp;Q271&amp;"'!A1","View")</f>
        <v>View</v>
      </c>
      <c r="S271" s="10"/>
    </row>
    <row r="272" spans="1:19" ht="39.6" x14ac:dyDescent="0.25">
      <c r="A272" s="66"/>
      <c r="B272" s="6" t="s">
        <v>1336</v>
      </c>
      <c r="C272" s="182" t="str">
        <f>IF(B272="","-",IF(ISNA(VLOOKUP($B272,'API List'!$B$4:$S$299,2,0))=TRUE,"",VLOOKUP($B272,'API List'!$B$4:$S$299,2,0)))</f>
        <v>#27</v>
      </c>
      <c r="D272" s="182" t="str">
        <f>IF(B272="","-",IF(ISNA(VLOOKUP($B272,'API List'!$B$4:$S$298,6,0))=TRUE,"",VLOOKUP($B272,'API List'!$B$4:$S$298,6,0)))</f>
        <v>Done</v>
      </c>
      <c r="E272" s="182" t="str">
        <f>IF(B272="","-",IF(ISNA(VLOOKUP($B272,'API List'!$B$4:$S$299,3,0))=TRUE,"",VLOOKUP($B272,'API List'!$B$4:$S$299,3,0)))</f>
        <v>Cập nhập hồ sơ</v>
      </c>
      <c r="F272" s="182" t="str">
        <f>IF(B272="","-",IF(ISNA(VLOOKUP($B272,'API List'!$B$4:$S$299,9,0))=TRUE,"",VLOOKUP($B272,'API List'!$B$4:$S$299,9,0)))</f>
        <v>POST</v>
      </c>
      <c r="G272" s="182" t="str">
        <f>IF(B272="","-",IF(ISNA(VLOOKUP($B272,'API List'!$B$4:$S$299,14,0))=TRUE,"",VLOOKUP($B272,'API List'!$B$4:$S$299,14,0)))</f>
        <v>{_x000D_
  "typeVerify": "phone",_x000D_
  "username": "0969100059",_x000D_
  "token": "111111"_x000D_
}</v>
      </c>
      <c r="H272" s="182" t="str">
        <f>IF(B272="","-",IF(ISNA(VLOOKUP($B272,'API List'!$B$4:$S$299,15,0))=TRUE,"",VLOOKUP($B272,'API List'!$B$4:$S$299,15,0)))</f>
        <v>{_x000D_
  "other": null,_x000D_
  "data": null,_x000D_
  "message": "Đổi username thành công",_x000D_
  "status": false_x000D_
}</v>
      </c>
      <c r="I272" s="21" t="s">
        <v>108</v>
      </c>
      <c r="J272" s="181" t="s">
        <v>1314</v>
      </c>
      <c r="K272" s="181" t="s">
        <v>23</v>
      </c>
      <c r="L272" s="183" t="s">
        <v>1327</v>
      </c>
      <c r="M272" s="181" t="s">
        <v>17</v>
      </c>
      <c r="N272" s="181"/>
      <c r="O272" s="181"/>
      <c r="P272" s="181"/>
      <c r="Q272" s="181"/>
      <c r="R272" s="184" t="str">
        <f>HYPERLINK("#'"&amp;Q272&amp;"'!A1","View")</f>
        <v>View</v>
      </c>
      <c r="S272" s="10"/>
    </row>
    <row r="273" spans="1:19" ht="39.6" x14ac:dyDescent="0.25">
      <c r="A273" s="189"/>
      <c r="B273" s="6" t="s">
        <v>1336</v>
      </c>
      <c r="C273" s="15" t="str">
        <f>IF(B273="","-",IF(ISNA(VLOOKUP($B273,'API List'!$B$4:$S$299,2,0))=TRUE,"",VLOOKUP($B273,'API List'!$B$4:$S$299,2,0)))</f>
        <v>#27</v>
      </c>
      <c r="D273" s="15" t="str">
        <f>IF(B273="","-",IF(ISNA(VLOOKUP($B273,'API List'!$B$4:$S$298,6,0))=TRUE,"",VLOOKUP($B273,'API List'!$B$4:$S$298,6,0)))</f>
        <v>Done</v>
      </c>
      <c r="E273" s="15" t="str">
        <f>IF(B273="","-",IF(ISNA(VLOOKUP($B273,'API List'!$B$4:$S$299,3,0))=TRUE,"",VLOOKUP($B273,'API List'!$B$4:$S$299,3,0)))</f>
        <v>Cập nhập hồ sơ</v>
      </c>
      <c r="F273" s="15" t="str">
        <f>IF(B273="","-",IF(ISNA(VLOOKUP($B273,'API List'!$B$4:$S$299,9,0))=TRUE,"",VLOOKUP($B273,'API List'!$B$4:$S$299,9,0)))</f>
        <v>POST</v>
      </c>
      <c r="G273" s="15" t="str">
        <f>IF(B273="","-",IF(ISNA(VLOOKUP($B273,'API List'!$B$4:$S$299,14,0))=TRUE,"",VLOOKUP($B273,'API List'!$B$4:$S$299,14,0)))</f>
        <v>{_x000D_
  "typeVerify": "phone",_x000D_
  "username": "0969100059",_x000D_
  "token": "111111"_x000D_
}</v>
      </c>
      <c r="H273" s="15" t="str">
        <f>IF(B273="","-",IF(ISNA(VLOOKUP($B273,'API List'!$B$4:$S$299,15,0))=TRUE,"",VLOOKUP($B273,'API List'!$B$4:$S$299,15,0)))</f>
        <v>{_x000D_
  "other": null,_x000D_
  "data": null,_x000D_
  "message": "Đổi username thành công",_x000D_
  "status": false_x000D_
}</v>
      </c>
      <c r="I273" s="190" t="s">
        <v>108</v>
      </c>
      <c r="J273" s="6" t="s">
        <v>1314</v>
      </c>
      <c r="K273" s="6" t="s">
        <v>1339</v>
      </c>
      <c r="L273" s="132" t="s">
        <v>1340</v>
      </c>
      <c r="M273" s="6" t="s">
        <v>12</v>
      </c>
      <c r="N273" s="191"/>
      <c r="O273" s="191"/>
      <c r="P273" s="179" t="s">
        <v>1147</v>
      </c>
      <c r="Q273" s="191"/>
      <c r="R273" s="3" t="str">
        <f>HYPERLINK("#'"&amp;Q293&amp;"'!A1","View")</f>
        <v>View</v>
      </c>
      <c r="S273" s="192"/>
    </row>
    <row r="274" spans="1:19" x14ac:dyDescent="0.25">
      <c r="A274" s="66"/>
      <c r="B274" s="185"/>
      <c r="C274" s="186" t="str">
        <f>IF(B274="","-",IF(ISNA(VLOOKUP($B274,'API List'!$B$4:$S$299,2,0))=TRUE,"",VLOOKUP($B274,'API List'!$B$4:$S$299,2,0)))</f>
        <v>-</v>
      </c>
      <c r="D274" s="186" t="str">
        <f>IF(B274="","-",IF(ISNA(VLOOKUP($B274,'API List'!$B$4:$S$298,6,0))=TRUE,"",VLOOKUP($B274,'API List'!$B$4:$S$298,6,0)))</f>
        <v>-</v>
      </c>
      <c r="E274" s="186" t="str">
        <f>IF(B274="","-",IF(ISNA(VLOOKUP($B274,'API List'!$B$4:$S$299,3,0))=TRUE,"",VLOOKUP($B274,'API List'!$B$4:$S$299,3,0)))</f>
        <v>-</v>
      </c>
      <c r="F274" s="186" t="str">
        <f>IF(B274="","-",IF(ISNA(VLOOKUP($B274,'API List'!$B$4:$S$299,9,0))=TRUE,"",VLOOKUP($B274,'API List'!$B$4:$S$299,9,0)))</f>
        <v>-</v>
      </c>
      <c r="G274" s="186" t="str">
        <f>IF(B274="","-",IF(ISNA(VLOOKUP($B274,'API List'!$B$4:$S$299,14,0))=TRUE,"",VLOOKUP($B274,'API List'!$B$4:$S$299,14,0)))</f>
        <v>-</v>
      </c>
      <c r="H274" s="186" t="str">
        <f>IF(B274="","-",IF(ISNA(VLOOKUP($B274,'API List'!$B$4:$S$299,15,0))=TRUE,"",VLOOKUP($B274,'API List'!$B$4:$S$299,15,0)))</f>
        <v>-</v>
      </c>
      <c r="I274" s="21" t="s">
        <v>108</v>
      </c>
      <c r="J274" s="185"/>
      <c r="K274" s="185"/>
      <c r="L274" s="187"/>
      <c r="M274" s="185"/>
      <c r="N274" s="185"/>
      <c r="O274" s="185"/>
      <c r="P274" s="185"/>
      <c r="Q274" s="185"/>
      <c r="R274" s="188" t="str">
        <f>HYPERLINK("#'"&amp;Q274&amp;"'!A1","View")</f>
        <v>View</v>
      </c>
      <c r="S274" s="10"/>
    </row>
    <row r="275" spans="1:19" x14ac:dyDescent="0.25">
      <c r="A275" s="66"/>
      <c r="B275" s="6"/>
      <c r="C275" s="15" t="str">
        <f>IF(B275="","-",IF(ISNA(VLOOKUP($B275,'API List'!$B$4:$S$299,2,0))=TRUE,"",VLOOKUP($B275,'API List'!$B$4:$S$299,2,0)))</f>
        <v>-</v>
      </c>
      <c r="D275" s="15" t="str">
        <f>IF(B275="","-",IF(ISNA(VLOOKUP($B275,'API List'!$B$4:$S$298,6,0))=TRUE,"",VLOOKUP($B275,'API List'!$B$4:$S$298,6,0)))</f>
        <v>-</v>
      </c>
      <c r="E275" s="15" t="str">
        <f>IF(B275="","-",IF(ISNA(VLOOKUP($B275,'API List'!$B$4:$S$299,3,0))=TRUE,"",VLOOKUP($B275,'API List'!$B$4:$S$299,3,0)))</f>
        <v>-</v>
      </c>
      <c r="F275" s="15" t="str">
        <f>IF(B275="","-",IF(ISNA(VLOOKUP($B275,'API List'!$B$4:$S$299,9,0))=TRUE,"",VLOOKUP($B275,'API List'!$B$4:$S$299,9,0)))</f>
        <v>-</v>
      </c>
      <c r="G275" s="15" t="str">
        <f>IF(B275="","-",IF(ISNA(VLOOKUP($B275,'API List'!$B$4:$S$299,14,0))=TRUE,"",VLOOKUP($B275,'API List'!$B$4:$S$299,14,0)))</f>
        <v>-</v>
      </c>
      <c r="H275" s="15" t="str">
        <f>IF(B275="","-",IF(ISNA(VLOOKUP($B275,'API List'!$B$4:$S$299,15,0))=TRUE,"",VLOOKUP($B275,'API List'!$B$4:$S$299,15,0)))</f>
        <v>-</v>
      </c>
      <c r="I275" s="21" t="s">
        <v>108</v>
      </c>
      <c r="J275" s="6"/>
      <c r="K275" s="6"/>
      <c r="L275" s="132"/>
      <c r="M275" s="6"/>
      <c r="N275" s="6"/>
      <c r="O275" s="6"/>
      <c r="P275" s="6"/>
      <c r="Q275" s="6"/>
      <c r="R275" s="97" t="str">
        <f>HYPERLINK("#'"&amp;Q275&amp;"'!A1","View")</f>
        <v>View</v>
      </c>
      <c r="S275" s="10"/>
    </row>
    <row r="276" spans="1:19" x14ac:dyDescent="0.25">
      <c r="A276" s="66"/>
      <c r="B276" s="6"/>
      <c r="C276" s="15" t="str">
        <f>IF(B276="","-",IF(ISNA(VLOOKUP($B276,'API List'!$B$4:$S$299,2,0))=TRUE,"",VLOOKUP($B276,'API List'!$B$4:$S$299,2,0)))</f>
        <v>-</v>
      </c>
      <c r="D276" s="15" t="str">
        <f>IF(B276="","-",IF(ISNA(VLOOKUP($B276,'API List'!$B$4:$S$298,6,0))=TRUE,"",VLOOKUP($B276,'API List'!$B$4:$S$298,6,0)))</f>
        <v>-</v>
      </c>
      <c r="E276" s="15" t="str">
        <f>IF(B276="","-",IF(ISNA(VLOOKUP($B276,'API List'!$B$4:$S$299,3,0))=TRUE,"",VLOOKUP($B276,'API List'!$B$4:$S$299,3,0)))</f>
        <v>-</v>
      </c>
      <c r="F276" s="15" t="str">
        <f>IF(B276="","-",IF(ISNA(VLOOKUP($B276,'API List'!$B$4:$S$299,9,0))=TRUE,"",VLOOKUP($B276,'API List'!$B$4:$S$299,9,0)))</f>
        <v>-</v>
      </c>
      <c r="G276" s="15" t="str">
        <f>IF(B276="","-",IF(ISNA(VLOOKUP($B276,'API List'!$B$4:$S$299,14,0))=TRUE,"",VLOOKUP($B276,'API List'!$B$4:$S$299,14,0)))</f>
        <v>-</v>
      </c>
      <c r="H276" s="15" t="str">
        <f>IF(B276="","-",IF(ISNA(VLOOKUP($B276,'API List'!$B$4:$S$299,15,0))=TRUE,"",VLOOKUP($B276,'API List'!$B$4:$S$299,15,0)))</f>
        <v>-</v>
      </c>
      <c r="I276" s="21" t="s">
        <v>108</v>
      </c>
      <c r="J276" s="6"/>
      <c r="K276" s="6"/>
      <c r="L276" s="132"/>
      <c r="M276" s="6"/>
      <c r="N276" s="6"/>
      <c r="O276" s="6"/>
      <c r="P276" s="6"/>
      <c r="Q276" s="6"/>
      <c r="R276" s="97" t="str">
        <f>HYPERLINK("#'"&amp;Q276&amp;"'!A1","View")</f>
        <v>View</v>
      </c>
      <c r="S276" s="10"/>
    </row>
    <row r="277" spans="1:19" x14ac:dyDescent="0.25">
      <c r="A277" s="66"/>
      <c r="B277" s="6"/>
      <c r="C277" s="15" t="str">
        <f>IF(B277="","-",IF(ISNA(VLOOKUP($B277,'API List'!$B$4:$S$299,2,0))=TRUE,"",VLOOKUP($B277,'API List'!$B$4:$S$299,2,0)))</f>
        <v>-</v>
      </c>
      <c r="D277" s="15" t="str">
        <f>IF(B277="","-",IF(ISNA(VLOOKUP($B277,'API List'!$B$4:$S$298,6,0))=TRUE,"",VLOOKUP($B277,'API List'!$B$4:$S$298,6,0)))</f>
        <v>-</v>
      </c>
      <c r="E277" s="15" t="str">
        <f>IF(B277="","-",IF(ISNA(VLOOKUP($B277,'API List'!$B$4:$S$299,3,0))=TRUE,"",VLOOKUP($B277,'API List'!$B$4:$S$299,3,0)))</f>
        <v>-</v>
      </c>
      <c r="F277" s="15" t="str">
        <f>IF(B277="","-",IF(ISNA(VLOOKUP($B277,'API List'!$B$4:$S$299,9,0))=TRUE,"",VLOOKUP($B277,'API List'!$B$4:$S$299,9,0)))</f>
        <v>-</v>
      </c>
      <c r="G277" s="15" t="str">
        <f>IF(B277="","-",IF(ISNA(VLOOKUP($B277,'API List'!$B$4:$S$299,14,0))=TRUE,"",VLOOKUP($B277,'API List'!$B$4:$S$299,14,0)))</f>
        <v>-</v>
      </c>
      <c r="H277" s="15" t="str">
        <f>IF(B277="","-",IF(ISNA(VLOOKUP($B277,'API List'!$B$4:$S$299,15,0))=TRUE,"",VLOOKUP($B277,'API List'!$B$4:$S$299,15,0)))</f>
        <v>-</v>
      </c>
      <c r="I277" s="21" t="s">
        <v>108</v>
      </c>
      <c r="J277" s="6"/>
      <c r="K277" s="6"/>
      <c r="L277" s="132"/>
      <c r="M277" s="6"/>
      <c r="R277" s="97" t="str">
        <f>HYPERLINK("#'"&amp;Q297&amp;"'!A1","View")</f>
        <v>View</v>
      </c>
      <c r="S277" s="10"/>
    </row>
    <row r="278" spans="1:19" ht="26.4" x14ac:dyDescent="0.25">
      <c r="A278" s="66"/>
      <c r="B278" s="6" t="s">
        <v>1341</v>
      </c>
      <c r="C278" s="15" t="str">
        <f>IF(B278="","-",IF(ISNA(VLOOKUP($B278,'API List'!$B$4:$S$299,2,0))=TRUE,"",VLOOKUP($B278,'API List'!$B$4:$S$299,2,0)))</f>
        <v>#33</v>
      </c>
      <c r="D278" s="15" t="str">
        <f>IF(B278="","-",IF(ISNA(VLOOKUP($B278,'API List'!$B$4:$S$298,6,0))=TRUE,"",VLOOKUP($B278,'API List'!$B$4:$S$298,6,0)))</f>
        <v>Done</v>
      </c>
      <c r="E278" s="15" t="str">
        <f>IF(B278="","-",IF(ISNA(VLOOKUP($B278,'API List'!$B$4:$S$299,3,0))=TRUE,"",VLOOKUP($B278,'API List'!$B$4:$S$299,3,0)))</f>
        <v>Hồ sơ -&gt; Hồ sơ khám chưa bệnh</v>
      </c>
      <c r="F278" s="15" t="str">
        <f>IF(B278="","-",IF(ISNA(VLOOKUP($B278,'API List'!$B$4:$S$299,9,0))=TRUE,"",VLOOKUP($B278,'API List'!$B$4:$S$299,9,0)))</f>
        <v>GET</v>
      </c>
      <c r="G278" s="15">
        <f>IF(B278="","-",IF(ISNA(VLOOKUP($B278,'API List'!$B$4:$S$299,14,0))=TRUE,"",VLOOKUP($B278,'API List'!$B$4:$S$299,14,0)))</f>
        <v>0</v>
      </c>
      <c r="H278" s="15" t="str">
        <f>IF(B278="","-",IF(ISNA(VLOOKUP($B278,'API List'!$B$4:$S$299,15,0))=TRUE,"",VLOOKUP($B278,'API List'!$B$4:$S$299,15,0)))</f>
        <v>[{"id":"67ce588a7232e428a537bc4d","stt":null,"maCSKCB":"79071","soGiayPhep":null,"ngayCap":null,"chuyenKhoa":null,"nguoiChiuTrachNhiemChuyenMon":null,"bacSiNuocNgoai":"","diemXepHang":"3.0","soDienThoai":null,"email":"dinhchien2112@gmail.com","website":null,"diaChi":"60-60A Phan Xích Long","duong":null,"phuongXa":"27058","thanhPho":"79","tenPhuongXa":null,"tenThanhPho":null,"toaDoBanDo":null,"loaiHinhHoatDong":"BVDK","khamBaoHiemYTe":null,"khamNgoaiGio":"CO","khamDichVu":null,"giaKhamBHYT":null,"giaKhamKhongBHYT":null,"giaKhamDichVu":null,"thoiGianChoKhamTrungBinh":null,"lichLamViec":"T2: 7:00-17:00 T3: 7:00-17:00 T4: 7:00-17:00","linkDatLichKham":null,"thoiGianLamViecBuoiSang":null,"thoiGianLamViecBuoiChieu":null,"gioiThieu":null,"choPhepDatLich":"CO","tenCSKCB":"Bệnh viện Hoàn Mỹ Sài Gòn","tuKhoa":null,"anhDaiDien":"/share/proxy/alfresco-noauth/api/internal/shared/node/Pds3nojkTuO72KRs84k__Q/content","chuyenKhoaIds":null,"trangThai":true,"hinhAnh":null,"phamViHoatDong":null},{"id":"687f381ec6b88e4f3395dd88","stt":null,"maCSKCB":"92088","soGiayPhep":null,"ngayCap":null,"chuyenKhoa":null,"nguoiChiuTrachNhiemChuyenMon":null,"bacSiNuocNgoai":"","diemXepHang":null,"soDienThoai":null,"email":"dinhchien2112@gmail.com","website":null,"diaChi":"60-60A Phan Xích Long","duong":null,"phuongXa":"27559","thanhPho":"79","tenPhuongXa":null,"tenThanhPho":null,"toaDoBanDo":null,"loaiHinhHoatDong":"BVDK","khamBaoHiemYTe":null,"khamNgoaiGio":null,"khamDichVu":null,"giaKhamBHYT":null,"giaKhamKhongBHYT":null,"giaKhamDichVu":null,"thoiGianChoKhamTrungBinh":null,"lichLamViec":null,"linkDatLichKham":null,"thoiGianLamViecBuoiSang":null,"thoiGianLamViecBuoiChieu":null,"gioiThieu":null,"choPhepDatLich":null,"tenCSKCB":"Bệnh viện Hoàn Mỹ Cửu Long","tuKhoa":null,"anhDaiDien":null,"chuyenKhoaIds":null,"trangThai":true,"hinhAnh":null,"phamViHoatDong":null}]</v>
      </c>
      <c r="I278" s="21" t="s">
        <v>108</v>
      </c>
      <c r="J278" s="6" t="s">
        <v>1314</v>
      </c>
      <c r="K278" s="6" t="s">
        <v>1319</v>
      </c>
      <c r="L278" s="132" t="s">
        <v>1342</v>
      </c>
      <c r="M278" s="6" t="s">
        <v>17</v>
      </c>
      <c r="N278" s="6"/>
      <c r="O278" s="6"/>
      <c r="P278" s="6"/>
      <c r="Q278" s="6"/>
      <c r="R278" s="97" t="str">
        <f t="shared" si="1"/>
        <v>View</v>
      </c>
      <c r="S278" s="10"/>
    </row>
    <row r="279" spans="1:19" ht="39.6" x14ac:dyDescent="0.25">
      <c r="A279" s="66"/>
      <c r="B279" s="6" t="s">
        <v>1343</v>
      </c>
      <c r="C279" s="15" t="str">
        <f>IF(B279="","-",IF(ISNA(VLOOKUP($B279,'API List'!$B$4:$S$299,2,0))=TRUE,"",VLOOKUP($B279,'API List'!$B$4:$S$299,2,0)))</f>
        <v>#34</v>
      </c>
      <c r="D279" s="15" t="str">
        <f>IF(B279="","-",IF(ISNA(VLOOKUP($B279,'API List'!$B$4:$S$298,6,0))=TRUE,"",VLOOKUP($B279,'API List'!$B$4:$S$298,6,0)))</f>
        <v>Done</v>
      </c>
      <c r="E279" s="15" t="str">
        <f>IF(B279="","-",IF(ISNA(VLOOKUP($B279,'API List'!$B$4:$S$299,3,0))=TRUE,"",VLOOKUP($B279,'API List'!$B$4:$S$299,3,0)))</f>
        <v>Hồ sơ -&gt; Hồ sơ khám chưa bệnh</v>
      </c>
      <c r="F279" s="15" t="str">
        <f>IF(B279="","-",IF(ISNA(VLOOKUP($B279,'API List'!$B$4:$S$299,9,0))=TRUE,"",VLOOKUP($B279,'API List'!$B$4:$S$299,9,0)))</f>
        <v>POST</v>
      </c>
      <c r="G279" s="15" t="str">
        <f>IF(B279="","-",IF(ISNA(VLOOKUP($B279,'API List'!$B$4:$S$299,14,0))=TRUE,"",VLOOKUP($B279,'API List'!$B$4:$S$299,14,0)))</f>
        <v>{_x000D_
  "code": null,_x000D_
  "patientId": "250004203",_x000D_
  "unitCode": "79071",_x000D_
  "hoTen": "Nguyễn Bảo An",_x000D_
  "ownerId": "689c120e01db817574c8dde1",_x000D_
  "userId": "689c120e01db817574c8dde2"_x000D_
}</v>
      </c>
      <c r="H279" s="15" t="str">
        <f>IF(B279="","-",IF(ISNA(VLOOKUP($B279,'API List'!$B$4:$S$299,15,0))=TRUE,"",VLOOKUP($B279,'API List'!$B$4:$S$299,15,0)))</f>
        <v>{_x000D_
  "soDienThoai": "0987654321",_x000D_
  "maCSKCB": null,_x000D_
  "maBN": "250004203",_x000D_
  "hoTenBN": "NGUYỄN BAO AN",_x000D_
  "tenCSKCB": "Bệnh viện Hoàn Mỹ Sài Gòn",_x000D_
  "mpi": null,_x000D_
  "warning": "PATIENT_NEED_OTP",_x000D_
  "exists": true,_x000D_
  "userId": null_x000D_
}</v>
      </c>
      <c r="I279" s="21" t="s">
        <v>108</v>
      </c>
      <c r="J279" s="6" t="s">
        <v>1314</v>
      </c>
      <c r="K279" s="6" t="s">
        <v>1184</v>
      </c>
      <c r="L279" s="132" t="s">
        <v>1315</v>
      </c>
      <c r="M279" s="6" t="s">
        <v>17</v>
      </c>
      <c r="N279" s="6"/>
      <c r="O279" s="6"/>
      <c r="P279" s="6"/>
      <c r="Q279" s="6"/>
      <c r="R279" s="97" t="str">
        <f t="shared" si="1"/>
        <v>View</v>
      </c>
      <c r="S279" s="10"/>
    </row>
    <row r="280" spans="1:19" ht="39.6" x14ac:dyDescent="0.25">
      <c r="A280" s="66"/>
      <c r="B280" s="6" t="s">
        <v>1343</v>
      </c>
      <c r="C280" s="15" t="str">
        <f>IF(B280="","-",IF(ISNA(VLOOKUP($B280,'API List'!$B$4:$S$299,2,0))=TRUE,"",VLOOKUP($B280,'API List'!$B$4:$S$299,2,0)))</f>
        <v>#34</v>
      </c>
      <c r="D280" s="15" t="str">
        <f>IF(B280="","-",IF(ISNA(VLOOKUP($B280,'API List'!$B$4:$S$298,6,0))=TRUE,"",VLOOKUP($B280,'API List'!$B$4:$S$298,6,0)))</f>
        <v>Done</v>
      </c>
      <c r="E280" s="15" t="str">
        <f>IF(B280="","-",IF(ISNA(VLOOKUP($B280,'API List'!$B$4:$S$299,3,0))=TRUE,"",VLOOKUP($B280,'API List'!$B$4:$S$299,3,0)))</f>
        <v>Hồ sơ -&gt; Hồ sơ khám chưa bệnh</v>
      </c>
      <c r="F280" s="15" t="str">
        <f>IF(B280="","-",IF(ISNA(VLOOKUP($B280,'API List'!$B$4:$S$299,9,0))=TRUE,"",VLOOKUP($B280,'API List'!$B$4:$S$299,9,0)))</f>
        <v>POST</v>
      </c>
      <c r="G280" s="15" t="str">
        <f>IF(B280="","-",IF(ISNA(VLOOKUP($B280,'API List'!$B$4:$S$299,14,0))=TRUE,"",VLOOKUP($B280,'API List'!$B$4:$S$299,14,0)))</f>
        <v>{_x000D_
  "code": null,_x000D_
  "patientId": "250004203",_x000D_
  "unitCode": "79071",_x000D_
  "hoTen": "Nguyễn Bảo An",_x000D_
  "ownerId": "689c120e01db817574c8dde1",_x000D_
  "userId": "689c120e01db817574c8dde2"_x000D_
}</v>
      </c>
      <c r="H280" s="15" t="str">
        <f>IF(B280="","-",IF(ISNA(VLOOKUP($B280,'API List'!$B$4:$S$299,15,0))=TRUE,"",VLOOKUP($B280,'API List'!$B$4:$S$299,15,0)))</f>
        <v>{_x000D_
  "soDienThoai": "0987654321",_x000D_
  "maCSKCB": null,_x000D_
  "maBN": "250004203",_x000D_
  "hoTenBN": "NGUYỄN BAO AN",_x000D_
  "tenCSKCB": "Bệnh viện Hoàn Mỹ Sài Gòn",_x000D_
  "mpi": null,_x000D_
  "warning": "PATIENT_NEED_OTP",_x000D_
  "exists": true,_x000D_
  "userId": null_x000D_
}</v>
      </c>
      <c r="I280" s="21" t="s">
        <v>108</v>
      </c>
      <c r="J280" s="6" t="s">
        <v>1314</v>
      </c>
      <c r="K280" s="6" t="s">
        <v>1319</v>
      </c>
      <c r="L280" s="132" t="s">
        <v>1344</v>
      </c>
      <c r="M280" s="6" t="s">
        <v>17</v>
      </c>
      <c r="N280" s="6"/>
      <c r="O280" s="6"/>
      <c r="P280" s="6"/>
      <c r="Q280" s="6"/>
      <c r="R280" s="97" t="str">
        <f t="shared" si="1"/>
        <v>View</v>
      </c>
      <c r="S280" s="10"/>
    </row>
    <row r="281" spans="1:19" ht="52.8" x14ac:dyDescent="0.25">
      <c r="A281" s="66"/>
      <c r="B281" s="6" t="s">
        <v>1343</v>
      </c>
      <c r="C281" s="15" t="str">
        <f>IF(B281="","-",IF(ISNA(VLOOKUP($B281,'API List'!$B$4:$S$299,2,0))=TRUE,"",VLOOKUP($B281,'API List'!$B$4:$S$299,2,0)))</f>
        <v>#34</v>
      </c>
      <c r="D281" s="15" t="str">
        <f>IF(B281="","-",IF(ISNA(VLOOKUP($B281,'API List'!$B$4:$S$298,6,0))=TRUE,"",VLOOKUP($B281,'API List'!$B$4:$S$298,6,0)))</f>
        <v>Done</v>
      </c>
      <c r="E281" s="15" t="str">
        <f>IF(B281="","-",IF(ISNA(VLOOKUP($B281,'API List'!$B$4:$S$299,3,0))=TRUE,"",VLOOKUP($B281,'API List'!$B$4:$S$299,3,0)))</f>
        <v>Hồ sơ -&gt; Hồ sơ khám chưa bệnh</v>
      </c>
      <c r="F281" s="15" t="str">
        <f>IF(B281="","-",IF(ISNA(VLOOKUP($B281,'API List'!$B$4:$S$299,9,0))=TRUE,"",VLOOKUP($B281,'API List'!$B$4:$S$299,9,0)))</f>
        <v>POST</v>
      </c>
      <c r="G281" s="15" t="str">
        <f>IF(B281="","-",IF(ISNA(VLOOKUP($B281,'API List'!$B$4:$S$299,14,0))=TRUE,"",VLOOKUP($B281,'API List'!$B$4:$S$299,14,0)))</f>
        <v>{_x000D_
  "code": null,_x000D_
  "patientId": "250004203",_x000D_
  "unitCode": "79071",_x000D_
  "hoTen": "Nguyễn Bảo An",_x000D_
  "ownerId": "689c120e01db817574c8dde1",_x000D_
  "userId": "689c120e01db817574c8dde2"_x000D_
}</v>
      </c>
      <c r="H281" s="15" t="str">
        <f>IF(B281="","-",IF(ISNA(VLOOKUP($B281,'API List'!$B$4:$S$299,15,0))=TRUE,"",VLOOKUP($B281,'API List'!$B$4:$S$299,15,0)))</f>
        <v>{_x000D_
  "soDienThoai": "0987654321",_x000D_
  "maCSKCB": null,_x000D_
  "maBN": "250004203",_x000D_
  "hoTenBN": "NGUYỄN BAO AN",_x000D_
  "tenCSKCB": "Bệnh viện Hoàn Mỹ Sài Gòn",_x000D_
  "mpi": null,_x000D_
  "warning": "PATIENT_NEED_OTP",_x000D_
  "exists": true,_x000D_
  "userId": null_x000D_
}</v>
      </c>
      <c r="I281" s="21" t="s">
        <v>108</v>
      </c>
      <c r="J281" s="6" t="s">
        <v>1314</v>
      </c>
      <c r="K281" s="6" t="s">
        <v>23</v>
      </c>
      <c r="L281" s="132" t="s">
        <v>1318</v>
      </c>
      <c r="M281" s="6" t="s">
        <v>17</v>
      </c>
      <c r="N281" s="6"/>
      <c r="O281" s="6"/>
      <c r="P281" s="6"/>
      <c r="Q281" s="6"/>
      <c r="R281" s="97" t="str">
        <f t="shared" si="1"/>
        <v>View</v>
      </c>
      <c r="S281" s="10"/>
    </row>
    <row r="282" spans="1:19" ht="42" x14ac:dyDescent="0.25">
      <c r="A282" s="66"/>
      <c r="B282" s="6" t="s">
        <v>1345</v>
      </c>
      <c r="C282" s="15" t="str">
        <f>IF(B282="","-",IF(ISNA(VLOOKUP($B282,'API List'!$B$4:$S$299,2,0))=TRUE,"",VLOOKUP($B282,'API List'!$B$4:$S$299,2,0)))</f>
        <v>#35</v>
      </c>
      <c r="D282" s="15" t="str">
        <f>IF(B282="","-",IF(ISNA(VLOOKUP($B282,'API List'!$B$4:$S$298,6,0))=TRUE,"",VLOOKUP($B282,'API List'!$B$4:$S$298,6,0)))</f>
        <v>Done</v>
      </c>
      <c r="E282" s="15" t="str">
        <f>IF(B282="","-",IF(ISNA(VLOOKUP($B282,'API List'!$B$4:$S$299,3,0))=TRUE,"",VLOOKUP($B282,'API List'!$B$4:$S$299,3,0)))</f>
        <v>Hồ sơ -&gt; Hồ sơ khám chưa bệnh</v>
      </c>
      <c r="F282" s="15" t="str">
        <f>IF(B282="","-",IF(ISNA(VLOOKUP($B282,'API List'!$B$4:$S$299,9,0))=TRUE,"",VLOOKUP($B282,'API List'!$B$4:$S$299,9,0)))</f>
        <v>POST</v>
      </c>
      <c r="G282" s="15" t="str">
        <f>IF(B282="","-",IF(ISNA(VLOOKUP($B282,'API List'!$B$4:$S$299,14,0))=TRUE,"",VLOOKUP($B282,'API List'!$B$4:$S$299,14,0)))</f>
        <v>{
  "patientId": "250004203",
  "hoTen": "Nguyễn Bảo An",
  "ownerId": "689c120e01db817574c8dde1",
  "typeVerify": "phone",
  "userId": "689c120e01db817574c8dde2",
  "username": "0987654321"
}</v>
      </c>
      <c r="H282" s="15" t="b">
        <f>IF(B282="","-",IF(ISNA(VLOOKUP($B282,'API List'!$B$4:$S$299,15,0))=TRUE,"",VLOOKUP($B282,'API List'!$B$4:$S$299,15,0)))</f>
        <v>1</v>
      </c>
      <c r="I282" s="21" t="s">
        <v>108</v>
      </c>
      <c r="J282" s="6" t="s">
        <v>1314</v>
      </c>
      <c r="K282" s="6" t="s">
        <v>1184</v>
      </c>
      <c r="L282" s="132" t="s">
        <v>1332</v>
      </c>
      <c r="M282" s="6" t="s">
        <v>12</v>
      </c>
      <c r="N282" s="6"/>
      <c r="O282" s="6"/>
      <c r="P282" s="180" t="s">
        <v>1333</v>
      </c>
      <c r="Q282" s="6" t="s">
        <v>1346</v>
      </c>
      <c r="R282" s="97" t="str">
        <f t="shared" ref="R282:R315" si="8">HYPERLINK("#'"&amp;Q282&amp;"'!A1","View")</f>
        <v>View</v>
      </c>
      <c r="S282" s="10"/>
    </row>
    <row r="283" spans="1:19" ht="39.6" x14ac:dyDescent="0.25">
      <c r="A283" s="66"/>
      <c r="B283" s="6" t="s">
        <v>1345</v>
      </c>
      <c r="C283" s="15" t="str">
        <f>IF(B283="","-",IF(ISNA(VLOOKUP($B283,'API List'!$B$4:$S$299,2,0))=TRUE,"",VLOOKUP($B283,'API List'!$B$4:$S$299,2,0)))</f>
        <v>#35</v>
      </c>
      <c r="D283" s="15" t="str">
        <f>IF(B283="","-",IF(ISNA(VLOOKUP($B283,'API List'!$B$4:$S$298,6,0))=TRUE,"",VLOOKUP($B283,'API List'!$B$4:$S$298,6,0)))</f>
        <v>Done</v>
      </c>
      <c r="E283" s="15" t="str">
        <f>IF(B283="","-",IF(ISNA(VLOOKUP($B283,'API List'!$B$4:$S$299,3,0))=TRUE,"",VLOOKUP($B283,'API List'!$B$4:$S$299,3,0)))</f>
        <v>Hồ sơ -&gt; Hồ sơ khám chưa bệnh</v>
      </c>
      <c r="F283" s="15" t="str">
        <f>IF(B283="","-",IF(ISNA(VLOOKUP($B283,'API List'!$B$4:$S$299,9,0))=TRUE,"",VLOOKUP($B283,'API List'!$B$4:$S$299,9,0)))</f>
        <v>POST</v>
      </c>
      <c r="G283" s="15" t="str">
        <f>IF(B283="","-",IF(ISNA(VLOOKUP($B283,'API List'!$B$4:$S$299,14,0))=TRUE,"",VLOOKUP($B283,'API List'!$B$4:$S$299,14,0)))</f>
        <v>{
  "patientId": "250004203",
  "hoTen": "Nguyễn Bảo An",
  "ownerId": "689c120e01db817574c8dde1",
  "typeVerify": "phone",
  "userId": "689c120e01db817574c8dde2",
  "username": "0987654321"
}</v>
      </c>
      <c r="H283" s="15" t="b">
        <f>IF(B283="","-",IF(ISNA(VLOOKUP($B283,'API List'!$B$4:$S$299,15,0))=TRUE,"",VLOOKUP($B283,'API List'!$B$4:$S$299,15,0)))</f>
        <v>1</v>
      </c>
      <c r="I283" s="21" t="s">
        <v>108</v>
      </c>
      <c r="J283" s="6" t="s">
        <v>1314</v>
      </c>
      <c r="K283" s="6" t="s">
        <v>1319</v>
      </c>
      <c r="L283" s="132" t="s">
        <v>1347</v>
      </c>
      <c r="M283" s="6" t="s">
        <v>17</v>
      </c>
      <c r="N283" s="6"/>
      <c r="O283" s="6"/>
      <c r="P283" s="6"/>
      <c r="Q283" s="6"/>
      <c r="R283" s="97" t="str">
        <f t="shared" si="8"/>
        <v>View</v>
      </c>
      <c r="S283" s="10"/>
    </row>
    <row r="284" spans="1:19" ht="39.6" x14ac:dyDescent="0.25">
      <c r="A284" s="66"/>
      <c r="B284" s="6" t="s">
        <v>1345</v>
      </c>
      <c r="C284" s="15" t="str">
        <f>IF(B284="","-",IF(ISNA(VLOOKUP($B284,'API List'!$B$4:$S$299,2,0))=TRUE,"",VLOOKUP($B284,'API List'!$B$4:$S$299,2,0)))</f>
        <v>#35</v>
      </c>
      <c r="D284" s="15" t="str">
        <f>IF(B284="","-",IF(ISNA(VLOOKUP($B284,'API List'!$B$4:$S$298,6,0))=TRUE,"",VLOOKUP($B284,'API List'!$B$4:$S$298,6,0)))</f>
        <v>Done</v>
      </c>
      <c r="E284" s="15" t="str">
        <f>IF(B284="","-",IF(ISNA(VLOOKUP($B284,'API List'!$B$4:$S$299,3,0))=TRUE,"",VLOOKUP($B284,'API List'!$B$4:$S$299,3,0)))</f>
        <v>Hồ sơ -&gt; Hồ sơ khám chưa bệnh</v>
      </c>
      <c r="F284" s="15" t="str">
        <f>IF(B284="","-",IF(ISNA(VLOOKUP($B284,'API List'!$B$4:$S$299,9,0))=TRUE,"",VLOOKUP($B284,'API List'!$B$4:$S$299,9,0)))</f>
        <v>POST</v>
      </c>
      <c r="G284" s="15" t="str">
        <f>IF(B284="","-",IF(ISNA(VLOOKUP($B284,'API List'!$B$4:$S$299,14,0))=TRUE,"",VLOOKUP($B284,'API List'!$B$4:$S$299,14,0)))</f>
        <v>{
  "patientId": "250004203",
  "hoTen": "Nguyễn Bảo An",
  "ownerId": "689c120e01db817574c8dde1",
  "typeVerify": "phone",
  "userId": "689c120e01db817574c8dde2",
  "username": "0987654321"
}</v>
      </c>
      <c r="H284" s="15" t="b">
        <f>IF(B284="","-",IF(ISNA(VLOOKUP($B284,'API List'!$B$4:$S$299,15,0))=TRUE,"",VLOOKUP($B284,'API List'!$B$4:$S$299,15,0)))</f>
        <v>1</v>
      </c>
      <c r="I284" s="21" t="s">
        <v>108</v>
      </c>
      <c r="J284" s="6" t="s">
        <v>1314</v>
      </c>
      <c r="K284" s="6" t="s">
        <v>1137</v>
      </c>
      <c r="L284" s="132" t="s">
        <v>1348</v>
      </c>
      <c r="M284" s="6" t="s">
        <v>12</v>
      </c>
      <c r="N284" s="6"/>
      <c r="O284" s="6"/>
      <c r="P284" s="6" t="s">
        <v>1349</v>
      </c>
      <c r="Q284" s="6" t="s">
        <v>1350</v>
      </c>
      <c r="R284" s="97" t="str">
        <f t="shared" si="8"/>
        <v>View</v>
      </c>
      <c r="S284" s="10"/>
    </row>
    <row r="285" spans="1:19" ht="52.8" x14ac:dyDescent="0.25">
      <c r="A285" s="66"/>
      <c r="B285" s="6" t="s">
        <v>1345</v>
      </c>
      <c r="C285" s="15" t="str">
        <f>IF(B285="","-",IF(ISNA(VLOOKUP($B285,'API List'!$B$4:$S$299,2,0))=TRUE,"",VLOOKUP($B285,'API List'!$B$4:$S$299,2,0)))</f>
        <v>#35</v>
      </c>
      <c r="D285" s="15" t="str">
        <f>IF(B285="","-",IF(ISNA(VLOOKUP($B285,'API List'!$B$4:$S$298,6,0))=TRUE,"",VLOOKUP($B285,'API List'!$B$4:$S$298,6,0)))</f>
        <v>Done</v>
      </c>
      <c r="E285" s="15" t="str">
        <f>IF(B285="","-",IF(ISNA(VLOOKUP($B285,'API List'!$B$4:$S$299,3,0))=TRUE,"",VLOOKUP($B285,'API List'!$B$4:$S$299,3,0)))</f>
        <v>Hồ sơ -&gt; Hồ sơ khám chưa bệnh</v>
      </c>
      <c r="F285" s="15" t="str">
        <f>IF(B285="","-",IF(ISNA(VLOOKUP($B285,'API List'!$B$4:$S$299,9,0))=TRUE,"",VLOOKUP($B285,'API List'!$B$4:$S$299,9,0)))</f>
        <v>POST</v>
      </c>
      <c r="G285" s="15" t="str">
        <f>IF(B285="","-",IF(ISNA(VLOOKUP($B285,'API List'!$B$4:$S$299,14,0))=TRUE,"",VLOOKUP($B285,'API List'!$B$4:$S$299,14,0)))</f>
        <v>{
  "patientId": "250004203",
  "hoTen": "Nguyễn Bảo An",
  "ownerId": "689c120e01db817574c8dde1",
  "typeVerify": "phone",
  "userId": "689c120e01db817574c8dde2",
  "username": "0987654321"
}</v>
      </c>
      <c r="H285" s="15" t="b">
        <f>IF(B285="","-",IF(ISNA(VLOOKUP($B285,'API List'!$B$4:$S$299,15,0))=TRUE,"",VLOOKUP($B285,'API List'!$B$4:$S$299,15,0)))</f>
        <v>1</v>
      </c>
      <c r="I285" s="21" t="s">
        <v>108</v>
      </c>
      <c r="J285" s="6" t="s">
        <v>1314</v>
      </c>
      <c r="K285" s="6" t="s">
        <v>23</v>
      </c>
      <c r="L285" s="132" t="s">
        <v>1318</v>
      </c>
      <c r="M285" s="6" t="s">
        <v>17</v>
      </c>
      <c r="N285" s="6"/>
      <c r="O285" s="6"/>
      <c r="P285" s="6"/>
      <c r="Q285" s="6"/>
      <c r="R285" s="97" t="str">
        <f t="shared" si="8"/>
        <v>View</v>
      </c>
      <c r="S285" s="10"/>
    </row>
    <row r="286" spans="1:19" ht="39.6" x14ac:dyDescent="0.25">
      <c r="A286" s="66"/>
      <c r="B286" s="6" t="s">
        <v>1345</v>
      </c>
      <c r="C286" s="15" t="str">
        <f>IF(B286="","-",IF(ISNA(VLOOKUP($B286,'API List'!$B$4:$S$299,2,0))=TRUE,"",VLOOKUP($B286,'API List'!$B$4:$S$299,2,0)))</f>
        <v>#35</v>
      </c>
      <c r="D286" s="15" t="str">
        <f>IF(B286="","-",IF(ISNA(VLOOKUP($B286,'API List'!$B$4:$S$298,6,0))=TRUE,"",VLOOKUP($B286,'API List'!$B$4:$S$298,6,0)))</f>
        <v>Done</v>
      </c>
      <c r="E286" s="15" t="str">
        <f>IF(B286="","-",IF(ISNA(VLOOKUP($B286,'API List'!$B$4:$S$299,3,0))=TRUE,"",VLOOKUP($B286,'API List'!$B$4:$S$299,3,0)))</f>
        <v>Hồ sơ -&gt; Hồ sơ khám chưa bệnh</v>
      </c>
      <c r="F286" s="15" t="str">
        <f>IF(B286="","-",IF(ISNA(VLOOKUP($B286,'API List'!$B$4:$S$299,9,0))=TRUE,"",VLOOKUP($B286,'API List'!$B$4:$S$299,9,0)))</f>
        <v>POST</v>
      </c>
      <c r="G286" s="15" t="str">
        <f>IF(B286="","-",IF(ISNA(VLOOKUP($B286,'API List'!$B$4:$S$299,14,0))=TRUE,"",VLOOKUP($B286,'API List'!$B$4:$S$299,14,0)))</f>
        <v>{
  "patientId": "250004203",
  "hoTen": "Nguyễn Bảo An",
  "ownerId": "689c120e01db817574c8dde1",
  "typeVerify": "phone",
  "userId": "689c120e01db817574c8dde2",
  "username": "0987654321"
}</v>
      </c>
      <c r="H286" s="15" t="b">
        <f>IF(B286="","-",IF(ISNA(VLOOKUP($B286,'API List'!$B$4:$S$299,15,0))=TRUE,"",VLOOKUP($B286,'API List'!$B$4:$S$299,15,0)))</f>
        <v>1</v>
      </c>
      <c r="I286" s="21" t="s">
        <v>108</v>
      </c>
      <c r="J286" s="6" t="s">
        <v>1314</v>
      </c>
      <c r="K286" s="6" t="s">
        <v>1334</v>
      </c>
      <c r="L286" s="132" t="s">
        <v>1335</v>
      </c>
      <c r="M286" s="6" t="s">
        <v>12</v>
      </c>
      <c r="N286" s="6"/>
      <c r="O286" s="6"/>
      <c r="P286" s="179" t="s">
        <v>1155</v>
      </c>
      <c r="Q286" s="6"/>
      <c r="R286" s="97" t="str">
        <f>HYPERLINK("#'"&amp;Q286&amp;"'!A1","View")</f>
        <v>View</v>
      </c>
      <c r="S286" s="10"/>
    </row>
    <row r="287" spans="1:19" ht="42" x14ac:dyDescent="0.25">
      <c r="A287" s="66"/>
      <c r="B287" s="6" t="s">
        <v>1351</v>
      </c>
      <c r="C287" s="15" t="str">
        <f>IF(B287="","-",IF(ISNA(VLOOKUP($B287,'API List'!$B$4:$S$299,2,0))=TRUE,"",VLOOKUP($B287,'API List'!$B$4:$S$299,2,0)))</f>
        <v>#36</v>
      </c>
      <c r="D287" s="15" t="str">
        <f>IF(B287="","-",IF(ISNA(VLOOKUP($B287,'API List'!$B$4:$S$298,6,0))=TRUE,"",VLOOKUP($B287,'API List'!$B$4:$S$298,6,0)))</f>
        <v>Done</v>
      </c>
      <c r="E287" s="15" t="str">
        <f>IF(B287="","-",IF(ISNA(VLOOKUP($B287,'API List'!$B$4:$S$299,3,0))=TRUE,"",VLOOKUP($B287,'API List'!$B$4:$S$299,3,0)))</f>
        <v>Hồ sơ -&gt; Hồ sơ khám chưa bệnh</v>
      </c>
      <c r="F287" s="15" t="str">
        <f>IF(B287="","-",IF(ISNA(VLOOKUP($B287,'API List'!$B$4:$S$299,9,0))=TRUE,"",VLOOKUP($B287,'API List'!$B$4:$S$299,9,0)))</f>
        <v>POST</v>
      </c>
      <c r="G287" s="15" t="str">
        <f>IF(B287="","-",IF(ISNA(VLOOKUP($B287,'API List'!$B$4:$S$299,14,0))=TRUE,"",VLOOKUP($B287,'API List'!$B$4:$S$299,14,0)))</f>
        <v>{
  "patientId": "250004203",
  "hoTen": "Nguyễn Bảo An",
  "ownerId": "689c120e01db817574c8dde1",
  "typeVerify": "phone",
  "userId": "689c120e01db817574c8dde2",
  "username": "0987654321",
  "token": "111111"
}</v>
      </c>
      <c r="H287" s="15" t="str">
        <f>IF(B287="","-",IF(ISNA(VLOOKUP($B287,'API List'!$B$4:$S$299,15,0))=TRUE,"",VLOOKUP($B287,'API List'!$B$4:$S$299,15,0)))</f>
        <v>{_x000D_
  "other": null,_x000D_
  "data": "689c120e01db817574c8dde2",_x000D_
  "message": null,_x000D_
  "status": false_x000D_
}</v>
      </c>
      <c r="I287" s="21" t="s">
        <v>108</v>
      </c>
      <c r="J287" s="6" t="s">
        <v>1314</v>
      </c>
      <c r="K287" s="6" t="s">
        <v>1184</v>
      </c>
      <c r="L287" s="132" t="s">
        <v>1332</v>
      </c>
      <c r="M287" s="6" t="s">
        <v>12</v>
      </c>
      <c r="N287" s="6"/>
      <c r="O287" s="6"/>
      <c r="P287" s="180" t="s">
        <v>1333</v>
      </c>
      <c r="Q287" s="6" t="s">
        <v>1346</v>
      </c>
      <c r="R287" s="97" t="str">
        <f t="shared" si="8"/>
        <v>View</v>
      </c>
      <c r="S287" s="10"/>
    </row>
    <row r="288" spans="1:19" ht="52.8" x14ac:dyDescent="0.25">
      <c r="A288" s="66"/>
      <c r="B288" s="6" t="s">
        <v>1351</v>
      </c>
      <c r="C288" s="15" t="str">
        <f>IF(B288="","-",IF(ISNA(VLOOKUP($B288,'API List'!$B$4:$S$299,2,0))=TRUE,"",VLOOKUP($B288,'API List'!$B$4:$S$299,2,0)))</f>
        <v>#36</v>
      </c>
      <c r="D288" s="15" t="str">
        <f>IF(B288="","-",IF(ISNA(VLOOKUP($B288,'API List'!$B$4:$S$298,6,0))=TRUE,"",VLOOKUP($B288,'API List'!$B$4:$S$298,6,0)))</f>
        <v>Done</v>
      </c>
      <c r="E288" s="15" t="str">
        <f>IF(B288="","-",IF(ISNA(VLOOKUP($B288,'API List'!$B$4:$S$299,3,0))=TRUE,"",VLOOKUP($B288,'API List'!$B$4:$S$299,3,0)))</f>
        <v>Hồ sơ -&gt; Hồ sơ khám chưa bệnh</v>
      </c>
      <c r="F288" s="15" t="str">
        <f>IF(B288="","-",IF(ISNA(VLOOKUP($B288,'API List'!$B$4:$S$299,9,0))=TRUE,"",VLOOKUP($B288,'API List'!$B$4:$S$299,9,0)))</f>
        <v>POST</v>
      </c>
      <c r="G288" s="15" t="str">
        <f>IF(B288="","-",IF(ISNA(VLOOKUP($B288,'API List'!$B$4:$S$299,14,0))=TRUE,"",VLOOKUP($B288,'API List'!$B$4:$S$299,14,0)))</f>
        <v>{
  "patientId": "250004203",
  "hoTen": "Nguyễn Bảo An",
  "ownerId": "689c120e01db817574c8dde1",
  "typeVerify": "phone",
  "userId": "689c120e01db817574c8dde2",
  "username": "0987654321",
  "token": "111111"
}</v>
      </c>
      <c r="H288" s="15" t="str">
        <f>IF(B288="","-",IF(ISNA(VLOOKUP($B288,'API List'!$B$4:$S$299,15,0))=TRUE,"",VLOOKUP($B288,'API List'!$B$4:$S$299,15,0)))</f>
        <v>{_x000D_
  "other": null,_x000D_
  "data": "689c120e01db817574c8dde2",_x000D_
  "message": null,_x000D_
  "status": false_x000D_
}</v>
      </c>
      <c r="I288" s="21" t="s">
        <v>108</v>
      </c>
      <c r="J288" s="6" t="s">
        <v>1314</v>
      </c>
      <c r="K288" s="6" t="s">
        <v>23</v>
      </c>
      <c r="L288" s="132" t="s">
        <v>1318</v>
      </c>
      <c r="M288" s="6" t="s">
        <v>17</v>
      </c>
      <c r="N288" s="6"/>
      <c r="O288" s="6"/>
      <c r="P288" s="6"/>
      <c r="Q288" s="6"/>
      <c r="R288" s="97" t="str">
        <f t="shared" si="8"/>
        <v>View</v>
      </c>
      <c r="S288" s="10"/>
    </row>
    <row r="289" spans="1:19" ht="39.6" x14ac:dyDescent="0.25">
      <c r="A289" s="66"/>
      <c r="B289" s="6" t="s">
        <v>1351</v>
      </c>
      <c r="C289" s="15" t="str">
        <f>IF(B289="","-",IF(ISNA(VLOOKUP($B289,'API List'!$B$4:$S$299,2,0))=TRUE,"",VLOOKUP($B289,'API List'!$B$4:$S$299,2,0)))</f>
        <v>#36</v>
      </c>
      <c r="D289" s="15" t="str">
        <f>IF(B289="","-",IF(ISNA(VLOOKUP($B289,'API List'!$B$4:$S$298,6,0))=TRUE,"",VLOOKUP($B289,'API List'!$B$4:$S$298,6,0)))</f>
        <v>Done</v>
      </c>
      <c r="E289" s="15" t="str">
        <f>IF(B289="","-",IF(ISNA(VLOOKUP($B289,'API List'!$B$4:$S$299,3,0))=TRUE,"",VLOOKUP($B289,'API List'!$B$4:$S$299,3,0)))</f>
        <v>Hồ sơ -&gt; Hồ sơ khám chưa bệnh</v>
      </c>
      <c r="F289" s="15" t="str">
        <f>IF(B289="","-",IF(ISNA(VLOOKUP($B289,'API List'!$B$4:$S$299,9,0))=TRUE,"",VLOOKUP($B289,'API List'!$B$4:$S$299,9,0)))</f>
        <v>POST</v>
      </c>
      <c r="G289" s="15" t="str">
        <f>IF(B289="","-",IF(ISNA(VLOOKUP($B289,'API List'!$B$4:$S$299,14,0))=TRUE,"",VLOOKUP($B289,'API List'!$B$4:$S$299,14,0)))</f>
        <v>{
  "patientId": "250004203",
  "hoTen": "Nguyễn Bảo An",
  "ownerId": "689c120e01db817574c8dde1",
  "typeVerify": "phone",
  "userId": "689c120e01db817574c8dde2",
  "username": "0987654321",
  "token": "111111"
}</v>
      </c>
      <c r="H289" s="15" t="str">
        <f>IF(B289="","-",IF(ISNA(VLOOKUP($B289,'API List'!$B$4:$S$299,15,0))=TRUE,"",VLOOKUP($B289,'API List'!$B$4:$S$299,15,0)))</f>
        <v>{_x000D_
  "other": null,_x000D_
  "data": "689c120e01db817574c8dde2",_x000D_
  "message": null,_x000D_
  "status": false_x000D_
}</v>
      </c>
      <c r="I289" s="21" t="s">
        <v>108</v>
      </c>
      <c r="J289" s="6" t="s">
        <v>1314</v>
      </c>
      <c r="K289" s="6" t="s">
        <v>1319</v>
      </c>
      <c r="L289" s="132" t="s">
        <v>1352</v>
      </c>
      <c r="M289" s="6" t="s">
        <v>17</v>
      </c>
      <c r="N289" s="6"/>
      <c r="O289" s="6"/>
      <c r="P289" s="6"/>
      <c r="Q289" s="6"/>
      <c r="R289" s="97" t="str">
        <f t="shared" si="8"/>
        <v>View</v>
      </c>
      <c r="S289" s="10"/>
    </row>
    <row r="290" spans="1:19" ht="39.6" x14ac:dyDescent="0.25">
      <c r="A290" s="66"/>
      <c r="B290" s="6" t="s">
        <v>1351</v>
      </c>
      <c r="C290" s="15" t="str">
        <f>IF(B290="","-",IF(ISNA(VLOOKUP($B290,'API List'!$B$4:$S$299,2,0))=TRUE,"",VLOOKUP($B290,'API List'!$B$4:$S$299,2,0)))</f>
        <v>#36</v>
      </c>
      <c r="D290" s="15" t="str">
        <f>IF(B290="","-",IF(ISNA(VLOOKUP($B290,'API List'!$B$4:$S$298,6,0))=TRUE,"",VLOOKUP($B290,'API List'!$B$4:$S$298,6,0)))</f>
        <v>Done</v>
      </c>
      <c r="E290" s="15" t="str">
        <f>IF(B290="","-",IF(ISNA(VLOOKUP($B290,'API List'!$B$4:$S$299,3,0))=TRUE,"",VLOOKUP($B290,'API List'!$B$4:$S$299,3,0)))</f>
        <v>Hồ sơ -&gt; Hồ sơ khám chưa bệnh</v>
      </c>
      <c r="F290" s="15" t="str">
        <f>IF(B290="","-",IF(ISNA(VLOOKUP($B290,'API List'!$B$4:$S$299,9,0))=TRUE,"",VLOOKUP($B290,'API List'!$B$4:$S$299,9,0)))</f>
        <v>POST</v>
      </c>
      <c r="G290" s="15" t="str">
        <f>IF(B290="","-",IF(ISNA(VLOOKUP($B290,'API List'!$B$4:$S$299,14,0))=TRUE,"",VLOOKUP($B290,'API List'!$B$4:$S$299,14,0)))</f>
        <v>{
  "patientId": "250004203",
  "hoTen": "Nguyễn Bảo An",
  "ownerId": "689c120e01db817574c8dde1",
  "typeVerify": "phone",
  "userId": "689c120e01db817574c8dde2",
  "username": "0987654321",
  "token": "111111"
}</v>
      </c>
      <c r="H290" s="15" t="str">
        <f>IF(B290="","-",IF(ISNA(VLOOKUP($B290,'API List'!$B$4:$S$299,15,0))=TRUE,"",VLOOKUP($B290,'API List'!$B$4:$S$299,15,0)))</f>
        <v>{_x000D_
  "other": null,_x000D_
  "data": "689c120e01db817574c8dde2",_x000D_
  "message": null,_x000D_
  "status": false_x000D_
}</v>
      </c>
      <c r="I290" s="21" t="s">
        <v>108</v>
      </c>
      <c r="J290" s="6" t="s">
        <v>1314</v>
      </c>
      <c r="K290" s="6" t="s">
        <v>1337</v>
      </c>
      <c r="L290" s="132" t="s">
        <v>1353</v>
      </c>
      <c r="M290" s="6" t="s">
        <v>17</v>
      </c>
      <c r="N290" s="6"/>
      <c r="O290" s="6"/>
      <c r="P290" s="6"/>
      <c r="Q290" s="6"/>
      <c r="R290" s="97" t="str">
        <f t="shared" ref="R290" si="9">HYPERLINK("#'"&amp;Q290&amp;"'!A1","View")</f>
        <v>View</v>
      </c>
      <c r="S290" s="10"/>
    </row>
    <row r="291" spans="1:19" ht="52.8" x14ac:dyDescent="0.25">
      <c r="A291" s="66"/>
      <c r="B291" s="6" t="s">
        <v>1354</v>
      </c>
      <c r="C291" s="15" t="str">
        <f>IF(B291="","-",IF(ISNA(VLOOKUP($B291,'API List'!$B$4:$S$299,2,0))=TRUE,"",VLOOKUP($B291,'API List'!$B$4:$S$299,2,0)))</f>
        <v>#37</v>
      </c>
      <c r="D291" s="15" t="str">
        <f>IF(B291="","-",IF(ISNA(VLOOKUP($B291,'API List'!$B$4:$S$298,6,0))=TRUE,"",VLOOKUP($B291,'API List'!$B$4:$S$298,6,0)))</f>
        <v>Done</v>
      </c>
      <c r="E291" s="15" t="str">
        <f>IF(B291="","-",IF(ISNA(VLOOKUP($B291,'API List'!$B$4:$S$299,3,0))=TRUE,"",VLOOKUP($B291,'API List'!$B$4:$S$299,3,0)))</f>
        <v>Hồ sơ -&gt; Hồ sơ khám chưa bệnh</v>
      </c>
      <c r="F291" s="15" t="str">
        <f>IF(B291="","-",IF(ISNA(VLOOKUP($B291,'API List'!$B$4:$S$299,9,0))=TRUE,"",VLOOKUP($B291,'API List'!$B$4:$S$299,9,0)))</f>
        <v>POST</v>
      </c>
      <c r="G291" s="15" t="str">
        <f>IF(B291="","-",IF(ISNA(VLOOKUP($B291,'API List'!$B$4:$S$299,14,0))=TRUE,"",VLOOKUP($B291,'API List'!$B$4:$S$299,14,0)))</f>
        <v>{"mpi": "250004203"}</v>
      </c>
      <c r="H291" s="15" t="str">
        <f>IF(B291="","-",IF(ISNA(VLOOKUP($B291,'API List'!$B$4:$S$299,15,0))=TRUE,"",VLOOKUP($B291,'API List'!$B$4:$S$299,15,0)))</f>
        <v>["2025"]</v>
      </c>
      <c r="I291" s="21" t="s">
        <v>108</v>
      </c>
      <c r="J291" s="6" t="s">
        <v>1314</v>
      </c>
      <c r="K291" s="6" t="s">
        <v>1184</v>
      </c>
      <c r="L291" s="132" t="s">
        <v>1315</v>
      </c>
      <c r="M291" s="6" t="s">
        <v>17</v>
      </c>
      <c r="N291" s="6"/>
      <c r="O291" s="6"/>
      <c r="P291" s="6"/>
      <c r="Q291" s="6"/>
      <c r="R291" s="97" t="str">
        <f t="shared" si="8"/>
        <v>View</v>
      </c>
      <c r="S291" s="10"/>
    </row>
    <row r="292" spans="1:19" ht="52.8" x14ac:dyDescent="0.25">
      <c r="A292" s="66"/>
      <c r="B292" s="6" t="s">
        <v>1354</v>
      </c>
      <c r="C292" s="15" t="str">
        <f>IF(B292="","-",IF(ISNA(VLOOKUP($B292,'API List'!$B$4:$S$299,2,0))=TRUE,"",VLOOKUP($B292,'API List'!$B$4:$S$299,2,0)))</f>
        <v>#37</v>
      </c>
      <c r="D292" s="15" t="str">
        <f>IF(B292="","-",IF(ISNA(VLOOKUP($B292,'API List'!$B$4:$S$298,6,0))=TRUE,"",VLOOKUP($B292,'API List'!$B$4:$S$298,6,0)))</f>
        <v>Done</v>
      </c>
      <c r="E292" s="15" t="str">
        <f>IF(B292="","-",IF(ISNA(VLOOKUP($B292,'API List'!$B$4:$S$299,3,0))=TRUE,"",VLOOKUP($B292,'API List'!$B$4:$S$299,3,0)))</f>
        <v>Hồ sơ -&gt; Hồ sơ khám chưa bệnh</v>
      </c>
      <c r="F292" s="15" t="str">
        <f>IF(B292="","-",IF(ISNA(VLOOKUP($B292,'API List'!$B$4:$S$299,9,0))=TRUE,"",VLOOKUP($B292,'API List'!$B$4:$S$299,9,0)))</f>
        <v>POST</v>
      </c>
      <c r="G292" s="15" t="str">
        <f>IF(B292="","-",IF(ISNA(VLOOKUP($B292,'API List'!$B$4:$S$299,14,0))=TRUE,"",VLOOKUP($B292,'API List'!$B$4:$S$299,14,0)))</f>
        <v>{"mpi": "250004203"}</v>
      </c>
      <c r="H292" s="15" t="str">
        <f>IF(B292="","-",IF(ISNA(VLOOKUP($B292,'API List'!$B$4:$S$299,15,0))=TRUE,"",VLOOKUP($B292,'API List'!$B$4:$S$299,15,0)))</f>
        <v>["2025"]</v>
      </c>
      <c r="I292" s="21" t="s">
        <v>108</v>
      </c>
      <c r="J292" s="6" t="s">
        <v>1314</v>
      </c>
      <c r="K292" s="6" t="s">
        <v>1319</v>
      </c>
      <c r="L292" s="149" t="s">
        <v>1355</v>
      </c>
      <c r="M292" s="6" t="s">
        <v>17</v>
      </c>
      <c r="N292" s="6"/>
      <c r="O292" s="6"/>
      <c r="P292" s="6"/>
      <c r="Q292" s="6"/>
      <c r="R292" s="97" t="str">
        <f t="shared" si="8"/>
        <v>View</v>
      </c>
      <c r="S292" s="10"/>
    </row>
    <row r="293" spans="1:19" ht="52.8" x14ac:dyDescent="0.25">
      <c r="A293" s="66"/>
      <c r="B293" s="6" t="s">
        <v>1354</v>
      </c>
      <c r="C293" s="15" t="str">
        <f>IF(B293="","-",IF(ISNA(VLOOKUP($B293,'API List'!$B$4:$S$299,2,0))=TRUE,"",VLOOKUP($B293,'API List'!$B$4:$S$299,2,0)))</f>
        <v>#37</v>
      </c>
      <c r="D293" s="15" t="str">
        <f>IF(B293="","-",IF(ISNA(VLOOKUP($B293,'API List'!$B$4:$S$298,6,0))=TRUE,"",VLOOKUP($B293,'API List'!$B$4:$S$298,6,0)))</f>
        <v>Done</v>
      </c>
      <c r="E293" s="15" t="str">
        <f>IF(B293="","-",IF(ISNA(VLOOKUP($B293,'API List'!$B$4:$S$299,3,0))=TRUE,"",VLOOKUP($B293,'API List'!$B$4:$S$299,3,0)))</f>
        <v>Hồ sơ -&gt; Hồ sơ khám chưa bệnh</v>
      </c>
      <c r="F293" s="15" t="str">
        <f>IF(B293="","-",IF(ISNA(VLOOKUP($B293,'API List'!$B$4:$S$299,9,0))=TRUE,"",VLOOKUP($B293,'API List'!$B$4:$S$299,9,0)))</f>
        <v>POST</v>
      </c>
      <c r="G293" s="15" t="str">
        <f>IF(B293="","-",IF(ISNA(VLOOKUP($B293,'API List'!$B$4:$S$299,14,0))=TRUE,"",VLOOKUP($B293,'API List'!$B$4:$S$299,14,0)))</f>
        <v>{"mpi": "250004203"}</v>
      </c>
      <c r="H293" s="15" t="str">
        <f>IF(B293="","-",IF(ISNA(VLOOKUP($B293,'API List'!$B$4:$S$299,15,0))=TRUE,"",VLOOKUP($B293,'API List'!$B$4:$S$299,15,0)))</f>
        <v>["2025"]</v>
      </c>
      <c r="I293" s="21" t="s">
        <v>108</v>
      </c>
      <c r="J293" s="6" t="s">
        <v>1314</v>
      </c>
      <c r="K293" s="6" t="s">
        <v>23</v>
      </c>
      <c r="L293" s="132" t="s">
        <v>1318</v>
      </c>
      <c r="M293" s="6" t="s">
        <v>17</v>
      </c>
      <c r="N293" s="6"/>
      <c r="O293" s="6"/>
      <c r="P293" s="6"/>
      <c r="Q293" s="6"/>
      <c r="R293" s="97" t="str">
        <f t="shared" si="8"/>
        <v>View</v>
      </c>
      <c r="S293" s="10"/>
    </row>
    <row r="294" spans="1:19" ht="42" x14ac:dyDescent="0.25">
      <c r="A294" s="66"/>
      <c r="B294" s="6" t="s">
        <v>1356</v>
      </c>
      <c r="C294" s="15" t="str">
        <f>IF(B294="","-",IF(ISNA(VLOOKUP($B294,'API List'!$B$4:$S$299,2,0))=TRUE,"",VLOOKUP($B294,'API List'!$B$4:$S$299,2,0)))</f>
        <v>#38</v>
      </c>
      <c r="D294" s="15" t="str">
        <f>IF(B294="","-",IF(ISNA(VLOOKUP($B294,'API List'!$B$4:$S$298,6,0))=TRUE,"",VLOOKUP($B294,'API List'!$B$4:$S$298,6,0)))</f>
        <v>Done</v>
      </c>
      <c r="E294" s="15" t="str">
        <f>IF(B294="","-",IF(ISNA(VLOOKUP($B294,'API List'!$B$4:$S$299,3,0))=TRUE,"",VLOOKUP($B294,'API List'!$B$4:$S$299,3,0)))</f>
        <v>Hồ sơ -&gt; Hồ sơ khám chưa bệnh</v>
      </c>
      <c r="F294" s="15" t="str">
        <f>IF(B294="","-",IF(ISNA(VLOOKUP($B294,'API List'!$B$4:$S$299,9,0))=TRUE,"",VLOOKUP($B294,'API List'!$B$4:$S$299,9,0)))</f>
        <v>POST</v>
      </c>
      <c r="G294" s="15" t="str">
        <f>IF(B294="","-",IF(ISNA(VLOOKUP($B294,'API List'!$B$4:$S$299,14,0))=TRUE,"",VLOOKUP($B294,'API List'!$B$4:$S$299,14,0)))</f>
        <v>{_x000D_
  "maCSKCB": "79071",_x000D_
  "mpi": "250004203",_x000D_
  "pageSize": 10,_x000D_
  "page": 0,_x000D_
  "searchKey": "",_x000D_
  "ownerId": "689c120e01db817574c8dde1",_x000D_
  "userId": "689c120e01db817574c8dde2",_x000D_
  "years": ["2025"]_x000D_
}</v>
      </c>
      <c r="H294" s="15" t="str">
        <f>IF(B294="","-",IF(ISNA(VLOOKUP($B294,'API List'!$B$4:$S$299,15,0))=TRUE,"",VLOOKUP($B294,'API List'!$B$4:$S$299,15,0)))</f>
        <v>{
  "amount": 1,
  "totalPage": 1,
  "page": 0,
  "list": [{
    "tenDichVu": "Khám Da Liễu",
    "maCSKCB": "79071",
    "tiepNhanId": 227375,
    "bhytChiTra": null,
    "ngayVao": "05/26/2025 14:59:07",
    "tenPhongBan": null,
    "ngayRa": "05/26/2025 14:59:07",
    "benhNhanThanhToan": null,
    "thanhTienDoanhThu": null,
    "maPhongBan": null,
    "namKham": "2025",
    "bacSiKhamId": 0,
    "bacSiKham": "HMC-Phan Văn Mai",
    "khamBenhId": 258062,
    "maIcd": "E50.0",
    "chanDoan": "Thiếu vitamin A có khô kết mạc"
  }]
}</v>
      </c>
      <c r="I294" s="21" t="s">
        <v>108</v>
      </c>
      <c r="J294" s="6" t="s">
        <v>1314</v>
      </c>
      <c r="K294" s="6" t="s">
        <v>1137</v>
      </c>
      <c r="L294" s="132" t="s">
        <v>1357</v>
      </c>
      <c r="M294" s="6" t="s">
        <v>12</v>
      </c>
      <c r="N294" s="6"/>
      <c r="O294" s="6"/>
      <c r="P294" s="180" t="s">
        <v>1358</v>
      </c>
      <c r="Q294" s="6" t="s">
        <v>1359</v>
      </c>
      <c r="R294" s="97" t="str">
        <f t="shared" si="8"/>
        <v>View</v>
      </c>
      <c r="S294" s="10"/>
    </row>
    <row r="295" spans="1:19" ht="39.6" x14ac:dyDescent="0.25">
      <c r="A295" s="66"/>
      <c r="B295" s="6" t="s">
        <v>1356</v>
      </c>
      <c r="C295" s="15" t="str">
        <f>IF(B295="","-",IF(ISNA(VLOOKUP($B295,'API List'!$B$4:$S$299,2,0))=TRUE,"",VLOOKUP($B295,'API List'!$B$4:$S$299,2,0)))</f>
        <v>#38</v>
      </c>
      <c r="D295" s="15" t="str">
        <f>IF(B295="","-",IF(ISNA(VLOOKUP($B295,'API List'!$B$4:$S$298,6,0))=TRUE,"",VLOOKUP($B295,'API List'!$B$4:$S$298,6,0)))</f>
        <v>Done</v>
      </c>
      <c r="E295" s="15" t="str">
        <f>IF(B295="","-",IF(ISNA(VLOOKUP($B295,'API List'!$B$4:$S$299,3,0))=TRUE,"",VLOOKUP($B295,'API List'!$B$4:$S$299,3,0)))</f>
        <v>Hồ sơ -&gt; Hồ sơ khám chưa bệnh</v>
      </c>
      <c r="F295" s="15" t="str">
        <f>IF(B295="","-",IF(ISNA(VLOOKUP($B295,'API List'!$B$4:$S$299,9,0))=TRUE,"",VLOOKUP($B295,'API List'!$B$4:$S$299,9,0)))</f>
        <v>POST</v>
      </c>
      <c r="G295" s="15" t="str">
        <f>IF(B295="","-",IF(ISNA(VLOOKUP($B295,'API List'!$B$4:$S$299,14,0))=TRUE,"",VLOOKUP($B295,'API List'!$B$4:$S$299,14,0)))</f>
        <v>{_x000D_
  "maCSKCB": "79071",_x000D_
  "mpi": "250004203",_x000D_
  "pageSize": 10,_x000D_
  "page": 0,_x000D_
  "searchKey": "",_x000D_
  "ownerId": "689c120e01db817574c8dde1",_x000D_
  "userId": "689c120e01db817574c8dde2",_x000D_
  "years": ["2025"]_x000D_
}</v>
      </c>
      <c r="H295" s="15" t="str">
        <f>IF(B295="","-",IF(ISNA(VLOOKUP($B295,'API List'!$B$4:$S$299,15,0))=TRUE,"",VLOOKUP($B295,'API List'!$B$4:$S$299,15,0)))</f>
        <v>{
  "amount": 1,
  "totalPage": 1,
  "page": 0,
  "list": [{
    "tenDichVu": "Khám Da Liễu",
    "maCSKCB": "79071",
    "tiepNhanId": 227375,
    "bhytChiTra": null,
    "ngayVao": "05/26/2025 14:59:07",
    "tenPhongBan": null,
    "ngayRa": "05/26/2025 14:59:07",
    "benhNhanThanhToan": null,
    "thanhTienDoanhThu": null,
    "maPhongBan": null,
    "namKham": "2025",
    "bacSiKhamId": 0,
    "bacSiKham": "HMC-Phan Văn Mai",
    "khamBenhId": 258062,
    "maIcd": "E50.0",
    "chanDoan": "Thiếu vitamin A có khô kết mạc"
  }]
}</v>
      </c>
      <c r="I295" s="21" t="s">
        <v>108</v>
      </c>
      <c r="J295" s="6" t="s">
        <v>1314</v>
      </c>
      <c r="K295" s="6" t="s">
        <v>1184</v>
      </c>
      <c r="L295" s="132" t="s">
        <v>1315</v>
      </c>
      <c r="M295" s="6" t="s">
        <v>17</v>
      </c>
      <c r="N295" s="6"/>
      <c r="O295" s="6"/>
      <c r="P295" s="6"/>
      <c r="Q295" s="6"/>
      <c r="R295" s="97" t="str">
        <f t="shared" si="8"/>
        <v>View</v>
      </c>
      <c r="S295" s="10"/>
    </row>
    <row r="296" spans="1:19" ht="39.6" x14ac:dyDescent="0.25">
      <c r="A296" s="66"/>
      <c r="B296" s="6" t="s">
        <v>1356</v>
      </c>
      <c r="C296" s="15" t="str">
        <f>IF(B296="","-",IF(ISNA(VLOOKUP($B296,'API List'!$B$4:$S$299,2,0))=TRUE,"",VLOOKUP($B296,'API List'!$B$4:$S$299,2,0)))</f>
        <v>#38</v>
      </c>
      <c r="D296" s="15" t="str">
        <f>IF(B296="","-",IF(ISNA(VLOOKUP($B296,'API List'!$B$4:$S$298,6,0))=TRUE,"",VLOOKUP($B296,'API List'!$B$4:$S$298,6,0)))</f>
        <v>Done</v>
      </c>
      <c r="E296" s="15" t="str">
        <f>IF(B296="","-",IF(ISNA(VLOOKUP($B296,'API List'!$B$4:$S$299,3,0))=TRUE,"",VLOOKUP($B296,'API List'!$B$4:$S$299,3,0)))</f>
        <v>Hồ sơ -&gt; Hồ sơ khám chưa bệnh</v>
      </c>
      <c r="F296" s="15" t="str">
        <f>IF(B296="","-",IF(ISNA(VLOOKUP($B296,'API List'!$B$4:$S$299,9,0))=TRUE,"",VLOOKUP($B296,'API List'!$B$4:$S$299,9,0)))</f>
        <v>POST</v>
      </c>
      <c r="G296" s="15" t="str">
        <f>IF(B296="","-",IF(ISNA(VLOOKUP($B296,'API List'!$B$4:$S$299,14,0))=TRUE,"",VLOOKUP($B296,'API List'!$B$4:$S$299,14,0)))</f>
        <v>{_x000D_
  "maCSKCB": "79071",_x000D_
  "mpi": "250004203",_x000D_
  "pageSize": 10,_x000D_
  "page": 0,_x000D_
  "searchKey": "",_x000D_
  "ownerId": "689c120e01db817574c8dde1",_x000D_
  "userId": "689c120e01db817574c8dde2",_x000D_
  "years": ["2025"]_x000D_
}</v>
      </c>
      <c r="H296" s="15" t="str">
        <f>IF(B296="","-",IF(ISNA(VLOOKUP($B296,'API List'!$B$4:$S$299,15,0))=TRUE,"",VLOOKUP($B296,'API List'!$B$4:$S$299,15,0)))</f>
        <v>{
  "amount": 1,
  "totalPage": 1,
  "page": 0,
  "list": [{
    "tenDichVu": "Khám Da Liễu",
    "maCSKCB": "79071",
    "tiepNhanId": 227375,
    "bhytChiTra": null,
    "ngayVao": "05/26/2025 14:59:07",
    "tenPhongBan": null,
    "ngayRa": "05/26/2025 14:59:07",
    "benhNhanThanhToan": null,
    "thanhTienDoanhThu": null,
    "maPhongBan": null,
    "namKham": "2025",
    "bacSiKhamId": 0,
    "bacSiKham": "HMC-Phan Văn Mai",
    "khamBenhId": 258062,
    "maIcd": "E50.0",
    "chanDoan": "Thiếu vitamin A có khô kết mạc"
  }]
}</v>
      </c>
      <c r="I296" s="21" t="s">
        <v>108</v>
      </c>
      <c r="J296" s="6" t="s">
        <v>1314</v>
      </c>
      <c r="K296" s="6" t="s">
        <v>1360</v>
      </c>
      <c r="L296" s="132" t="s">
        <v>1361</v>
      </c>
      <c r="M296" s="6" t="s">
        <v>17</v>
      </c>
      <c r="N296" s="6"/>
      <c r="O296" s="6"/>
      <c r="P296" s="6"/>
      <c r="Q296" s="6"/>
      <c r="R296" s="97" t="str">
        <f t="shared" si="8"/>
        <v>View</v>
      </c>
      <c r="S296" s="10"/>
    </row>
    <row r="297" spans="1:19" ht="52.8" x14ac:dyDescent="0.25">
      <c r="A297" s="66"/>
      <c r="B297" s="6" t="s">
        <v>1356</v>
      </c>
      <c r="C297" s="15" t="str">
        <f>IF(B297="","-",IF(ISNA(VLOOKUP($B297,'API List'!$B$4:$S$299,2,0))=TRUE,"",VLOOKUP($B297,'API List'!$B$4:$S$299,2,0)))</f>
        <v>#38</v>
      </c>
      <c r="D297" s="15" t="str">
        <f>IF(B297="","-",IF(ISNA(VLOOKUP($B297,'API List'!$B$4:$S$298,6,0))=TRUE,"",VLOOKUP($B297,'API List'!$B$4:$S$298,6,0)))</f>
        <v>Done</v>
      </c>
      <c r="E297" s="15" t="str">
        <f>IF(B297="","-",IF(ISNA(VLOOKUP($B297,'API List'!$B$4:$S$299,3,0))=TRUE,"",VLOOKUP($B297,'API List'!$B$4:$S$299,3,0)))</f>
        <v>Hồ sơ -&gt; Hồ sơ khám chưa bệnh</v>
      </c>
      <c r="F297" s="15" t="str">
        <f>IF(B297="","-",IF(ISNA(VLOOKUP($B297,'API List'!$B$4:$S$299,9,0))=TRUE,"",VLOOKUP($B297,'API List'!$B$4:$S$299,9,0)))</f>
        <v>POST</v>
      </c>
      <c r="G297" s="15" t="str">
        <f>IF(B297="","-",IF(ISNA(VLOOKUP($B297,'API List'!$B$4:$S$299,14,0))=TRUE,"",VLOOKUP($B297,'API List'!$B$4:$S$299,14,0)))</f>
        <v>{_x000D_
  "maCSKCB": "79071",_x000D_
  "mpi": "250004203",_x000D_
  "pageSize": 10,_x000D_
  "page": 0,_x000D_
  "searchKey": "",_x000D_
  "ownerId": "689c120e01db817574c8dde1",_x000D_
  "userId": "689c120e01db817574c8dde2",_x000D_
  "years": ["2025"]_x000D_
}</v>
      </c>
      <c r="H297" s="15" t="str">
        <f>IF(B297="","-",IF(ISNA(VLOOKUP($B297,'API List'!$B$4:$S$299,15,0))=TRUE,"",VLOOKUP($B297,'API List'!$B$4:$S$299,15,0)))</f>
        <v>{
  "amount": 1,
  "totalPage": 1,
  "page": 0,
  "list": [{
    "tenDichVu": "Khám Da Liễu",
    "maCSKCB": "79071",
    "tiepNhanId": 227375,
    "bhytChiTra": null,
    "ngayVao": "05/26/2025 14:59:07",
    "tenPhongBan": null,
    "ngayRa": "05/26/2025 14:59:07",
    "benhNhanThanhToan": null,
    "thanhTienDoanhThu": null,
    "maPhongBan": null,
    "namKham": "2025",
    "bacSiKhamId": 0,
    "bacSiKham": "HMC-Phan Văn Mai",
    "khamBenhId": 258062,
    "maIcd": "E50.0",
    "chanDoan": "Thiếu vitamin A có khô kết mạc"
  }]
}</v>
      </c>
      <c r="I297" s="21" t="s">
        <v>108</v>
      </c>
      <c r="J297" s="6" t="s">
        <v>1314</v>
      </c>
      <c r="K297" s="6" t="s">
        <v>23</v>
      </c>
      <c r="L297" s="132" t="s">
        <v>1318</v>
      </c>
      <c r="M297" s="6" t="s">
        <v>17</v>
      </c>
      <c r="N297" s="6"/>
      <c r="O297" s="6"/>
      <c r="P297" s="6"/>
      <c r="Q297" s="6"/>
      <c r="R297" s="97" t="str">
        <f t="shared" si="8"/>
        <v>View</v>
      </c>
      <c r="S297" s="10"/>
    </row>
    <row r="298" spans="1:19" ht="52.8" x14ac:dyDescent="0.25">
      <c r="A298" s="66"/>
      <c r="B298" s="6" t="s">
        <v>1356</v>
      </c>
      <c r="C298" s="15" t="str">
        <f>IF(B298="","-",IF(ISNA(VLOOKUP($B298,'API List'!$B$4:$S$299,2,0))=TRUE,"",VLOOKUP($B298,'API List'!$B$4:$S$299,2,0)))</f>
        <v>#38</v>
      </c>
      <c r="D298" s="15" t="str">
        <f>IF(B298="","-",IF(ISNA(VLOOKUP($B298,'API List'!$B$4:$S$298,6,0))=TRUE,"",VLOOKUP($B298,'API List'!$B$4:$S$298,6,0)))</f>
        <v>Done</v>
      </c>
      <c r="E298" s="15" t="str">
        <f>IF(B298="","-",IF(ISNA(VLOOKUP($B298,'API List'!$B$4:$S$299,3,0))=TRUE,"",VLOOKUP($B298,'API List'!$B$4:$S$299,3,0)))</f>
        <v>Hồ sơ -&gt; Hồ sơ khám chưa bệnh</v>
      </c>
      <c r="F298" s="15" t="str">
        <f>IF(B298="","-",IF(ISNA(VLOOKUP($B298,'API List'!$B$4:$S$299,9,0))=TRUE,"",VLOOKUP($B298,'API List'!$B$4:$S$299,9,0)))</f>
        <v>POST</v>
      </c>
      <c r="G298" s="15" t="str">
        <f>IF(B298="","-",IF(ISNA(VLOOKUP($B298,'API List'!$B$4:$S$299,14,0))=TRUE,"",VLOOKUP($B298,'API List'!$B$4:$S$299,14,0)))</f>
        <v>{_x000D_
  "maCSKCB": "79071",_x000D_
  "mpi": "250004203",_x000D_
  "pageSize": 10,_x000D_
  "page": 0,_x000D_
  "searchKey": "",_x000D_
  "ownerId": "689c120e01db817574c8dde1",_x000D_
  "userId": "689c120e01db817574c8dde2",_x000D_
  "years": ["2025"]_x000D_
}</v>
      </c>
      <c r="H298" s="15" t="str">
        <f>IF(B298="","-",IF(ISNA(VLOOKUP($B298,'API List'!$B$4:$S$299,15,0))=TRUE,"",VLOOKUP($B298,'API List'!$B$4:$S$299,15,0)))</f>
        <v>{
  "amount": 1,
  "totalPage": 1,
  "page": 0,
  "list": [{
    "tenDichVu": "Khám Da Liễu",
    "maCSKCB": "79071",
    "tiepNhanId": 227375,
    "bhytChiTra": null,
    "ngayVao": "05/26/2025 14:59:07",
    "tenPhongBan": null,
    "ngayRa": "05/26/2025 14:59:07",
    "benhNhanThanhToan": null,
    "thanhTienDoanhThu": null,
    "maPhongBan": null,
    "namKham": "2025",
    "bacSiKhamId": 0,
    "bacSiKham": "HMC-Phan Văn Mai",
    "khamBenhId": 258062,
    "maIcd": "E50.0",
    "chanDoan": "Thiếu vitamin A có khô kết mạc"
  }]
}</v>
      </c>
      <c r="I298" s="21" t="s">
        <v>108</v>
      </c>
      <c r="J298" s="6" t="s">
        <v>1314</v>
      </c>
      <c r="K298" s="6" t="s">
        <v>1362</v>
      </c>
      <c r="L298" s="132" t="s">
        <v>1363</v>
      </c>
      <c r="M298" s="6" t="s">
        <v>17</v>
      </c>
      <c r="N298" s="6"/>
      <c r="O298" s="6"/>
      <c r="P298" s="6"/>
      <c r="Q298" s="6"/>
      <c r="R298" s="97" t="str">
        <f t="shared" si="8"/>
        <v>View</v>
      </c>
      <c r="S298" s="10"/>
    </row>
    <row r="299" spans="1:19" x14ac:dyDescent="0.25">
      <c r="A299" s="66"/>
      <c r="B299" s="6"/>
      <c r="C299" s="15" t="str">
        <f>IF(B299="","-",IF(ISNA(VLOOKUP($B299,'API List'!$B$4:$S$299,2,0))=TRUE,"",VLOOKUP($B299,'API List'!$B$4:$S$299,2,0)))</f>
        <v>-</v>
      </c>
      <c r="D299" s="15" t="str">
        <f>IF(B299="","-",IF(ISNA(VLOOKUP($B299,'API List'!$B$4:$S$298,6,0))=TRUE,"",VLOOKUP($B299,'API List'!$B$4:$S$298,6,0)))</f>
        <v>-</v>
      </c>
      <c r="E299" s="15" t="str">
        <f>IF(B299="","-",IF(ISNA(VLOOKUP($B299,'API List'!$B$4:$S$299,3,0))=TRUE,"",VLOOKUP($B299,'API List'!$B$4:$S$299,3,0)))</f>
        <v>-</v>
      </c>
      <c r="F299" s="15" t="str">
        <f>IF(B299="","-",IF(ISNA(VLOOKUP($B299,'API List'!$B$4:$S$299,9,0))=TRUE,"",VLOOKUP($B299,'API List'!$B$4:$S$299,9,0)))</f>
        <v>-</v>
      </c>
      <c r="G299" s="15" t="str">
        <f>IF(B299="","-",IF(ISNA(VLOOKUP($B299,'API List'!$B$4:$S$299,14,0))=TRUE,"",VLOOKUP($B299,'API List'!$B$4:$S$299,14,0)))</f>
        <v>-</v>
      </c>
      <c r="H299" s="15" t="str">
        <f>IF(B299="","-",IF(ISNA(VLOOKUP($B299,'API List'!$B$4:$S$299,15,0))=TRUE,"",VLOOKUP($B299,'API List'!$B$4:$S$299,15,0)))</f>
        <v>-</v>
      </c>
      <c r="I299" s="21" t="s">
        <v>108</v>
      </c>
      <c r="J299" s="6"/>
      <c r="K299" s="6"/>
      <c r="L299" s="6"/>
      <c r="M299" s="6"/>
      <c r="N299" s="6"/>
      <c r="O299" s="6"/>
      <c r="P299" s="6"/>
      <c r="Q299" s="6"/>
      <c r="R299" s="97" t="str">
        <f t="shared" si="8"/>
        <v>View</v>
      </c>
      <c r="S299" s="10"/>
    </row>
    <row r="300" spans="1:19" x14ac:dyDescent="0.25">
      <c r="A300" s="66"/>
      <c r="B300" s="6"/>
      <c r="C300" s="15" t="str">
        <f>IF(B300="","-",IF(ISNA(VLOOKUP($B300,'API List'!$B$4:$S$299,2,0))=TRUE,"",VLOOKUP($B300,'API List'!$B$4:$S$299,2,0)))</f>
        <v>-</v>
      </c>
      <c r="D300" s="15" t="str">
        <f>IF(B300="","-",IF(ISNA(VLOOKUP($B300,'API List'!$B$4:$S$298,6,0))=TRUE,"",VLOOKUP($B300,'API List'!$B$4:$S$298,6,0)))</f>
        <v>-</v>
      </c>
      <c r="E300" s="15" t="str">
        <f>IF(B300="","-",IF(ISNA(VLOOKUP($B300,'API List'!$B$4:$S$299,3,0))=TRUE,"",VLOOKUP($B300,'API List'!$B$4:$S$299,3,0)))</f>
        <v>-</v>
      </c>
      <c r="F300" s="15" t="str">
        <f>IF(B300="","-",IF(ISNA(VLOOKUP($B300,'API List'!$B$4:$S$299,9,0))=TRUE,"",VLOOKUP($B300,'API List'!$B$4:$S$299,9,0)))</f>
        <v>-</v>
      </c>
      <c r="G300" s="15" t="str">
        <f>IF(B300="","-",IF(ISNA(VLOOKUP($B300,'API List'!$B$4:$S$299,14,0))=TRUE,"",VLOOKUP($B300,'API List'!$B$4:$S$299,14,0)))</f>
        <v>-</v>
      </c>
      <c r="H300" s="15" t="str">
        <f>IF(B300="","-",IF(ISNA(VLOOKUP($B300,'API List'!$B$4:$S$299,15,0))=TRUE,"",VLOOKUP($B300,'API List'!$B$4:$S$299,15,0)))</f>
        <v>-</v>
      </c>
      <c r="I300" s="21" t="s">
        <v>108</v>
      </c>
      <c r="J300" s="6"/>
      <c r="K300" s="6"/>
      <c r="L300" s="6"/>
      <c r="M300" s="6"/>
      <c r="N300" s="6"/>
      <c r="O300" s="6"/>
      <c r="P300" s="6"/>
      <c r="Q300" s="6"/>
      <c r="R300" s="97" t="str">
        <f t="shared" si="8"/>
        <v>View</v>
      </c>
      <c r="S300" s="10"/>
    </row>
    <row r="301" spans="1:19" x14ac:dyDescent="0.25">
      <c r="A301" s="66"/>
      <c r="B301" s="6"/>
      <c r="C301" s="15" t="str">
        <f>IF(B301="","-",IF(ISNA(VLOOKUP($B301,'API List'!$B$4:$S$299,2,0))=TRUE,"",VLOOKUP($B301,'API List'!$B$4:$S$299,2,0)))</f>
        <v>-</v>
      </c>
      <c r="D301" s="15" t="str">
        <f>IF(B301="","-",IF(ISNA(VLOOKUP($B301,'API List'!$B$4:$S$298,6,0))=TRUE,"",VLOOKUP($B301,'API List'!$B$4:$S$298,6,0)))</f>
        <v>-</v>
      </c>
      <c r="E301" s="15" t="str">
        <f>IF(B301="","-",IF(ISNA(VLOOKUP($B301,'API List'!$B$4:$S$299,3,0))=TRUE,"",VLOOKUP($B301,'API List'!$B$4:$S$299,3,0)))</f>
        <v>-</v>
      </c>
      <c r="F301" s="15" t="str">
        <f>IF(B301="","-",IF(ISNA(VLOOKUP($B301,'API List'!$B$4:$S$299,9,0))=TRUE,"",VLOOKUP($B301,'API List'!$B$4:$S$299,9,0)))</f>
        <v>-</v>
      </c>
      <c r="G301" s="15" t="str">
        <f>IF(B301="","-",IF(ISNA(VLOOKUP($B301,'API List'!$B$4:$S$299,14,0))=TRUE,"",VLOOKUP($B301,'API List'!$B$4:$S$299,14,0)))</f>
        <v>-</v>
      </c>
      <c r="H301" s="15" t="str">
        <f>IF(B301="","-",IF(ISNA(VLOOKUP($B301,'API List'!$B$4:$S$299,15,0))=TRUE,"",VLOOKUP($B301,'API List'!$B$4:$S$299,15,0)))</f>
        <v>-</v>
      </c>
      <c r="I301" s="21" t="s">
        <v>108</v>
      </c>
      <c r="J301" s="6"/>
      <c r="K301" s="6"/>
      <c r="L301" s="6"/>
      <c r="M301" s="6"/>
      <c r="N301" s="6"/>
      <c r="O301" s="6"/>
      <c r="P301" s="6"/>
      <c r="Q301" s="6"/>
      <c r="R301" s="97" t="str">
        <f t="shared" si="8"/>
        <v>View</v>
      </c>
      <c r="S301" s="10"/>
    </row>
    <row r="302" spans="1:19" x14ac:dyDescent="0.25">
      <c r="A302" s="66"/>
      <c r="B302" s="6"/>
      <c r="C302" s="15" t="str">
        <f>IF(B302="","-",IF(ISNA(VLOOKUP($B302,'API List'!$B$4:$S$299,2,0))=TRUE,"",VLOOKUP($B302,'API List'!$B$4:$S$299,2,0)))</f>
        <v>-</v>
      </c>
      <c r="D302" s="15" t="str">
        <f>IF(B302="","-",IF(ISNA(VLOOKUP($B302,'API List'!$B$4:$S$298,6,0))=TRUE,"",VLOOKUP($B302,'API List'!$B$4:$S$298,6,0)))</f>
        <v>-</v>
      </c>
      <c r="E302" s="15" t="str">
        <f>IF(B302="","-",IF(ISNA(VLOOKUP($B302,'API List'!$B$4:$S$299,3,0))=TRUE,"",VLOOKUP($B302,'API List'!$B$4:$S$299,3,0)))</f>
        <v>-</v>
      </c>
      <c r="F302" s="15" t="str">
        <f>IF(B302="","-",IF(ISNA(VLOOKUP($B302,'API List'!$B$4:$S$299,9,0))=TRUE,"",VLOOKUP($B302,'API List'!$B$4:$S$299,9,0)))</f>
        <v>-</v>
      </c>
      <c r="G302" s="15" t="str">
        <f>IF(B302="","-",IF(ISNA(VLOOKUP($B302,'API List'!$B$4:$S$299,14,0))=TRUE,"",VLOOKUP($B302,'API List'!$B$4:$S$299,14,0)))</f>
        <v>-</v>
      </c>
      <c r="H302" s="15" t="str">
        <f>IF(B302="","-",IF(ISNA(VLOOKUP($B302,'API List'!$B$4:$S$299,15,0))=TRUE,"",VLOOKUP($B302,'API List'!$B$4:$S$299,15,0)))</f>
        <v>-</v>
      </c>
      <c r="I302" s="21" t="s">
        <v>108</v>
      </c>
      <c r="J302" s="6"/>
      <c r="K302" s="6"/>
      <c r="L302" s="6"/>
      <c r="M302" s="6"/>
      <c r="R302" s="97" t="str">
        <f>HYPERLINK("#'"&amp;Q320&amp;"'!A1","View")</f>
        <v>View</v>
      </c>
      <c r="S302" s="10"/>
    </row>
    <row r="303" spans="1:19" x14ac:dyDescent="0.25">
      <c r="A303" s="66"/>
      <c r="B303" s="6"/>
      <c r="C303" s="15" t="str">
        <f>IF(B303="","-",IF(ISNA(VLOOKUP($B303,'API List'!$B$4:$S$299,2,0))=TRUE,"",VLOOKUP($B303,'API List'!$B$4:$S$299,2,0)))</f>
        <v>-</v>
      </c>
      <c r="D303" s="15" t="str">
        <f>IF(B303="","-",IF(ISNA(VLOOKUP($B303,'API List'!$B$4:$S$298,6,0))=TRUE,"",VLOOKUP($B303,'API List'!$B$4:$S$298,6,0)))</f>
        <v>-</v>
      </c>
      <c r="E303" s="15" t="str">
        <f>IF(B303="","-",IF(ISNA(VLOOKUP($B303,'API List'!$B$4:$S$299,3,0))=TRUE,"",VLOOKUP($B303,'API List'!$B$4:$S$299,3,0)))</f>
        <v>-</v>
      </c>
      <c r="F303" s="15" t="str">
        <f>IF(B303="","-",IF(ISNA(VLOOKUP($B303,'API List'!$B$4:$S$299,9,0))=TRUE,"",VLOOKUP($B303,'API List'!$B$4:$S$299,9,0)))</f>
        <v>-</v>
      </c>
      <c r="G303" s="15" t="str">
        <f>IF(B303="","-",IF(ISNA(VLOOKUP($B303,'API List'!$B$4:$S$299,14,0))=TRUE,"",VLOOKUP($B303,'API List'!$B$4:$S$299,14,0)))</f>
        <v>-</v>
      </c>
      <c r="H303" s="15" t="str">
        <f>IF(B303="","-",IF(ISNA(VLOOKUP($B303,'API List'!$B$4:$S$299,15,0))=TRUE,"",VLOOKUP($B303,'API List'!$B$4:$S$299,15,0)))</f>
        <v>-</v>
      </c>
      <c r="I303" s="21" t="s">
        <v>108</v>
      </c>
      <c r="J303" s="6"/>
      <c r="K303" s="6"/>
      <c r="L303" s="6"/>
      <c r="M303" s="6"/>
      <c r="N303" s="6"/>
      <c r="O303" s="6"/>
      <c r="P303" s="6"/>
      <c r="Q303" s="6"/>
      <c r="R303" s="97" t="str">
        <f t="shared" si="8"/>
        <v>View</v>
      </c>
      <c r="S303" s="10"/>
    </row>
    <row r="304" spans="1:19" ht="26.4" x14ac:dyDescent="0.25">
      <c r="A304" s="66"/>
      <c r="B304" s="6" t="s">
        <v>1364</v>
      </c>
      <c r="C304" s="15" t="str">
        <f>IF(B304="","-",IF(ISNA(VLOOKUP($B304,'API List'!$B$4:$S$299,2,0))=TRUE,"",VLOOKUP($B304,'API List'!$B$4:$S$299,2,0)))</f>
        <v>#48</v>
      </c>
      <c r="D304" s="15" t="str">
        <f>IF(B304="","-",IF(ISNA(VLOOKUP($B304,'API List'!$B$4:$S$298,6,0))=TRUE,"",VLOOKUP($B304,'API List'!$B$4:$S$298,6,0)))</f>
        <v>Done</v>
      </c>
      <c r="E304" s="15" t="str">
        <f>IF(B304="","-",IF(ISNA(VLOOKUP($B304,'API List'!$B$4:$S$299,3,0))=TRUE,"",VLOOKUP($B304,'API List'!$B$4:$S$299,3,0)))</f>
        <v>Đặt hẹn</v>
      </c>
      <c r="F304" s="15" t="str">
        <f>IF(B304="","-",IF(ISNA(VLOOKUP($B304,'API List'!$B$4:$S$299,9,0))=TRUE,"",VLOOKUP($B304,'API List'!$B$4:$S$299,9,0)))</f>
        <v>POST</v>
      </c>
      <c r="G304" s="15" t="str">
        <f>IF(B304="","-",IF(ISNA(VLOOKUP($B304,'API List'!$B$4:$S$299,14,0))=TRUE,"",VLOOKUP($B304,'API List'!$B$4:$S$299,14,0)))</f>
        <v>{"benh_vien_id": "79071"}</v>
      </c>
      <c r="H304" s="15" t="str">
        <f>IF(B304="","-",IF(ISNA(VLOOKUP($B304,'API List'!$B$4:$S$299,15,0))=TRUE,"",VLOOKUP($B304,'API List'!$B$4:$S$299,15,0)))</f>
        <v>{_x000D_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v>
      </c>
      <c r="I304" s="21" t="s">
        <v>108</v>
      </c>
      <c r="J304" s="6" t="s">
        <v>1314</v>
      </c>
      <c r="K304" s="6" t="s">
        <v>1184</v>
      </c>
      <c r="L304" s="132" t="s">
        <v>1315</v>
      </c>
      <c r="M304" s="6" t="s">
        <v>17</v>
      </c>
      <c r="N304" s="6"/>
      <c r="O304" s="6"/>
      <c r="P304" s="6"/>
      <c r="Q304" s="6"/>
      <c r="R304" s="97" t="str">
        <f t="shared" si="8"/>
        <v>View</v>
      </c>
      <c r="S304" s="10"/>
    </row>
    <row r="305" spans="1:19" ht="26.4" x14ac:dyDescent="0.25">
      <c r="A305" s="66"/>
      <c r="B305" s="6" t="s">
        <v>1364</v>
      </c>
      <c r="C305" s="15" t="str">
        <f>IF(B305="","-",IF(ISNA(VLOOKUP($B305,'API List'!$B$4:$S$299,2,0))=TRUE,"",VLOOKUP($B305,'API List'!$B$4:$S$299,2,0)))</f>
        <v>#48</v>
      </c>
      <c r="D305" s="15" t="str">
        <f>IF(B305="","-",IF(ISNA(VLOOKUP($B305,'API List'!$B$4:$S$298,6,0))=TRUE,"",VLOOKUP($B305,'API List'!$B$4:$S$298,6,0)))</f>
        <v>Done</v>
      </c>
      <c r="E305" s="15" t="str">
        <f>IF(B305="","-",IF(ISNA(VLOOKUP($B305,'API List'!$B$4:$S$299,3,0))=TRUE,"",VLOOKUP($B305,'API List'!$B$4:$S$299,3,0)))</f>
        <v>Đặt hẹn</v>
      </c>
      <c r="F305" s="15" t="str">
        <f>IF(B305="","-",IF(ISNA(VLOOKUP($B305,'API List'!$B$4:$S$299,9,0))=TRUE,"",VLOOKUP($B305,'API List'!$B$4:$S$299,9,0)))</f>
        <v>POST</v>
      </c>
      <c r="G305" s="15" t="str">
        <f>IF(B305="","-",IF(ISNA(VLOOKUP($B305,'API List'!$B$4:$S$299,14,0))=TRUE,"",VLOOKUP($B305,'API List'!$B$4:$S$299,14,0)))</f>
        <v>{"benh_vien_id": "79071"}</v>
      </c>
      <c r="H305" s="15" t="str">
        <f>IF(B305="","-",IF(ISNA(VLOOKUP($B305,'API List'!$B$4:$S$299,15,0))=TRUE,"",VLOOKUP($B305,'API List'!$B$4:$S$299,15,0)))</f>
        <v>{_x000D_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v>
      </c>
      <c r="I305" s="21" t="s">
        <v>108</v>
      </c>
      <c r="J305" s="6" t="s">
        <v>1314</v>
      </c>
      <c r="K305" s="6" t="s">
        <v>1365</v>
      </c>
      <c r="L305" s="132" t="s">
        <v>1327</v>
      </c>
      <c r="M305" s="6" t="s">
        <v>17</v>
      </c>
      <c r="N305" s="6"/>
      <c r="O305" s="6"/>
      <c r="P305" s="6"/>
      <c r="Q305" s="6"/>
      <c r="R305" s="97" t="str">
        <f t="shared" si="8"/>
        <v>View</v>
      </c>
      <c r="S305" s="10"/>
    </row>
    <row r="306" spans="1:19" ht="26.4" x14ac:dyDescent="0.25">
      <c r="A306" s="66"/>
      <c r="B306" s="6" t="s">
        <v>1364</v>
      </c>
      <c r="C306" s="15" t="str">
        <f>IF(B306="","-",IF(ISNA(VLOOKUP($B306,'API List'!$B$4:$S$299,2,0))=TRUE,"",VLOOKUP($B306,'API List'!$B$4:$S$299,2,0)))</f>
        <v>#48</v>
      </c>
      <c r="D306" s="15" t="str">
        <f>IF(B306="","-",IF(ISNA(VLOOKUP($B306,'API List'!$B$4:$S$298,6,0))=TRUE,"",VLOOKUP($B306,'API List'!$B$4:$S$298,6,0)))</f>
        <v>Done</v>
      </c>
      <c r="E306" s="15" t="str">
        <f>IF(B306="","-",IF(ISNA(VLOOKUP($B306,'API List'!$B$4:$S$299,3,0))=TRUE,"",VLOOKUP($B306,'API List'!$B$4:$S$299,3,0)))</f>
        <v>Đặt hẹn</v>
      </c>
      <c r="F306" s="15" t="str">
        <f>IF(B306="","-",IF(ISNA(VLOOKUP($B306,'API List'!$B$4:$S$299,9,0))=TRUE,"",VLOOKUP($B306,'API List'!$B$4:$S$299,9,0)))</f>
        <v>POST</v>
      </c>
      <c r="G306" s="15" t="str">
        <f>IF(B306="","-",IF(ISNA(VLOOKUP($B306,'API List'!$B$4:$S$299,14,0))=TRUE,"",VLOOKUP($B306,'API List'!$B$4:$S$299,14,0)))</f>
        <v>{"benh_vien_id": "79071"}</v>
      </c>
      <c r="H306" s="15" t="str">
        <f>IF(B306="","-",IF(ISNA(VLOOKUP($B306,'API List'!$B$4:$S$299,15,0))=TRUE,"",VLOOKUP($B306,'API List'!$B$4:$S$299,15,0)))</f>
        <v>{_x000D_
  "clinics": [_x000D_
    {_x000D_
      "hidden": false,_x000D_
      "displayOrder": 2,_x000D_
      "description": "",_x000D_
      "label": "Chuyên khoa Da Liễu",_x000D_
      "value": "003"_x000D_
    },_x000D_
    {_x000D_
      "hidden": false,_x000D_
      "displayOrder": 3,_x000D_
      "description": "",_x000D_
      "label": "Chuyên khoa Hô Hấp",_x000D_
      "value": "004"_x000D_
    },_x000D_
    {_x000D_
      "hidden": false,_x000D_
      "displayOrder": 6,_x000D_
      "description": "",_x000D_
      "label": "Chuyên khoa Ngoại Thần Kinh",_x000D_
      "value": "007"_x000D_
    },_x000D_
    {_x000D_
      "hidden": false,_x000D_
      "displayOrder": 8,_x000D_
      "description": "",_x000D_
      "label": "Chuyên khoa Ngoại Tổng Quát",_x000D_
      "value": "009"_x000D_
    },_x000D_
    {_x000D_
      "hidden": false,_x000D_
      "displayOrder": 10,_x000D_
      "description": "",_x000D_
      "label": "Chuyên khoa Nhi",_x000D_
      "value": "011"_x000D_
    },_x000D_
    {_x000D_
      "hidden": false,_x000D_
      "displayOrder": 15,_x000D_
      "description": "",_x000D_
      "label": "Chuyên khoa Răng- Hàm-Mặt",_x000D_
      "value": "016"_x000D_
    },_x000D_
    {_x000D_
      "hidden": false,_x000D_
      "displayOrder": 16,_x000D_
      "description": "",_x000D_
      "label": "Chuyên khoa Sản",_x000D_
      "value": "017"_x000D_
    }_x000D_
  ],_x000D_
  "doctors": [_x000D_
    {_x000D_
      "createdAt": "2025-08-07T06:22:47.747Z",_x000D_
      "archived": false,_x000D_
      "id": "32122826864",_x000D_
      "properties": {_x000D_
        "tam_ngung": "false",_x000D_
        "id_bac_si": "10",_x000D_
        "doctor_sex": "Nam",_x000D_
        "doctor_dob": "1977-11-25",_x000D_
        "hs_object_id": "32122826864",_x000D_
        "ma_bac_si": "10",_x000D_
        "doctor_phone": null,_x000D_
        "benh_vien_id": "79071",_x000D_
        "doctor_name": "BS.CKI. Nguyễn Kim Đồng",_x000D_
        "id_chuyen_khoa": "007"_x000D_
      },_x000D_
      "updatedAt": "2025-08-07T06:23:45.902Z"_x000D_
    },_x000D_
    {_x000D_
      "createdAt": "2025-08-07T06:24:07.415Z",_x000D_
      "archived": false,_x000D_
      "id": "32122826869",_x000D_
      "properties": {_x000D_
        "tam_ngung": "false",_x000D_
        "id_bac_si": "11",_x000D_
        "doctor_sex": "Nữ",_x000D_
        "doctor_dob": "1977-08-16",_x000D_
        "hs_object_id": "32122826869",_x000D_
        "ma_bac_si": "11",_x000D_
        "doctor_phone": null,_x000D_
        "benh_vien_id": "79071",_x000D_
        "doctor_name": "Bs. Trương Thị Kim Kê",_x000D_
        "id_chuyen_khoa": "009"_x000D_
      },_x000D_
      "updatedAt": "2025-08-07T06:24:50.658Z"_x000D_
    },_x000D_
    {_x000D_
      "createdAt": "2025-08-07T06:25:06.671Z",_x000D_
      "archived": false,_x000D_
      "id": "32123384698",_x000D_
      "properties": {_x000D_
        "tam_ngung": "false",_x000D_
        "id_bac_si": "12",_x000D_
        "doctor_sex": "Nam",_x000D_
        "doctor_dob": "1969-08-13",_x000D_
        "hs_object_id": "32123384698",_x000D_
        "ma_bac_si": "12",_x000D_
        "doctor_phone": null,_x000D_
        "benh_vien_id": "79071",_x000D_
        "doctor_name": "BS.CKI. Nguyễn Hoàng Phương",_x000D_
        "id_chuyen_khoa": "003"_x000D_
      },_x000D_
      "updatedAt": "2025-08-07T06:25:37.694Z"_x000D_
    },_x000D_
    {_x000D_
      "createdAt": "2025-08-10T08:27:36.825Z",_x000D_
      "archived": false,_x000D_
      "id": "32272508258",_x000D_
      "properties": {_x000D_
        "tam_ngung": "false",_x000D_
        "id_bac_si": "13",_x000D_
        "doctor_sex": null,_x000D_
        "doctor_dob": null,_x000D_
        "hs_object_id": "32272508258",_x000D_
        "ma_bac_si": "13",_x000D_
        "doctor_phone": null,_x000D_
        "benh_vien_id": "79071",_x000D_
        "doctor_name": "BS.CKI. Nguyễn Văn Tuấn",_x000D_
        "id_chuyen_khoa": "017"_x000D_
      },_x000D_
      "updatedAt": "2025-08-10T08:29:59.647Z"_x000D_
    },_x000D_
    {_x000D_
      "createdAt": "2025-08-10T08:27:55.831Z",_x000D_
      "archived": false,_x000D_
      "id": "32272508259",_x000D_
      "properties": {_x000D_
        "tam_ngung": "false",_x000D_
        "id_bac_si": "14",_x000D_
        "doctor_sex": null,_x000D_
        "doctor_dob": null,_x000D_
        "hs_object_id": "32272508259",_x000D_
        "ma_bac_si": "14",_x000D_
        "doctor_phone": null,_x000D_
        "benh_vien_id": "79071",_x000D_
        "doctor_name": "BS. Phạm Văn Quân",_x000D_
        "id_chuyen_khoa": "011"_x000D_
      },_x000D_
      "updatedAt": "2025-08-10T08:29:58.342Z"_x000D_
    },_x000D_
    {_x000D_
      "createdAt": "2025-08-10T08:28:05.052Z",_x000D_
      "archived": false,_x000D_
      "id": "32272508260",_x000D_
      "properties": {_x000D_
        "tam_ngung": "false",_x000D_
        "id_bac_si": "15",_x000D_
        "doctor_sex": null,_x000D_
        "doctor_dob": null,_x000D_
        "hs_object_id": "32272508260",_x000D_
        "ma_bac_si": "15",_x000D_
        "doctor_phone": null,_x000D_
        "benh_vien_id": "79071",_x000D_
        "doctor_name": "BS. Thái Vũ Tú Anh",_x000D_
        "id_chuyen_khoa": "004"_x000D_
      },_x000D_
      "updatedAt": "2025-08-10T08:29:58.373Z"_x000D_
    },_x000D_
    {_x000D_
      "createdAt": "2025-08-10T08:28:22.112Z",_x000D_
      "archived": false,_x000D_
      "id": "32272508261",_x000D_
      "properties": {_x000D_
        "tam_ngung": "false",_x000D_
        "id_bac_si": "16",_x000D_
        "doctor_sex": null,_x000D_
        "doctor_dob": null,_x000D_
        "hs_object_id": "32272508261",_x000D_
        "ma_bac_si": "16",_x000D_
        "doctor_phone": null,_x000D_
        "benh_vien_id": "79071",_x000D_
        "doctor_name": "TS.BS. Ngô Hồng Phong",_x000D_
        "id_chuyen_khoa": "003"_x000D_
      },_x000D_
      "updatedAt": "2025-08-10T08:29:56.385Z"_x000D_
    },_x000D_
    {_x000D_
      "createdAt": "2025-08-10T08:28:49.927Z",_x000D_
      "archived": false,_x000D_
      "id": "32272508262",_x000D_
      "properties": {_x000D_
        "tam_ngung": "false",_x000D_
        "id_bac_si": "17",_x000D_
        "doctor_sex": null,_x000D_
        "doctor_dob": null,_x000D_
        "hs_object_id": "32272508262",_x000D_
        "ma_bac_si": "17",_x000D_
        "doctor_phone": null,_x000D_
        "benh_vien_id": "79071",_x000D_
        "doctor_name": "BS.CKII. Lê Thị Hồng Hải",_x000D_
        "id_chuyen_khoa": "016"_x000D_
      },_x000D_
      "updatedAt": "2025-08-10T08:29:55.037Z"_x000D_
    }_x000D_
  ]_x000D_
}</v>
      </c>
      <c r="I306" s="21" t="s">
        <v>108</v>
      </c>
      <c r="J306" s="6" t="s">
        <v>1314</v>
      </c>
      <c r="K306" s="6" t="s">
        <v>1319</v>
      </c>
      <c r="L306" s="132" t="s">
        <v>1366</v>
      </c>
      <c r="M306" s="6" t="s">
        <v>17</v>
      </c>
      <c r="N306" s="6"/>
      <c r="O306" s="6"/>
      <c r="P306" s="6"/>
      <c r="Q306" s="6"/>
      <c r="R306" s="97" t="str">
        <f t="shared" si="8"/>
        <v>View</v>
      </c>
      <c r="S306" s="10"/>
    </row>
    <row r="307" spans="1:19" ht="39.6" x14ac:dyDescent="0.25">
      <c r="A307" s="66"/>
      <c r="B307" s="6" t="s">
        <v>1367</v>
      </c>
      <c r="C307" s="15" t="str">
        <f>IF(B307="","-",IF(ISNA(VLOOKUP($B307,'API List'!$B$4:$S$299,2,0))=TRUE,"",VLOOKUP($B307,'API List'!$B$4:$S$299,2,0)))</f>
        <v>#49</v>
      </c>
      <c r="D307" s="15" t="str">
        <f>IF(B307="","-",IF(ISNA(VLOOKUP($B307,'API List'!$B$4:$S$298,6,0))=TRUE,"",VLOOKUP($B307,'API List'!$B$4:$S$298,6,0)))</f>
        <v>Done</v>
      </c>
      <c r="E307" s="15" t="str">
        <f>IF(B307="","-",IF(ISNA(VLOOKUP($B307,'API List'!$B$4:$S$299,3,0))=TRUE,"",VLOOKUP($B307,'API List'!$B$4:$S$299,3,0)))</f>
        <v>Đặt hẹn</v>
      </c>
      <c r="F307" s="15" t="str">
        <f>IF(B307="","-",IF(ISNA(VLOOKUP($B307,'API List'!$B$4:$S$299,9,0))=TRUE,"",VLOOKUP($B307,'API List'!$B$4:$S$299,9,0)))</f>
        <v>GET</v>
      </c>
      <c r="G307" s="15">
        <f>IF(B307="","-",IF(ISNA(VLOOKUP($B307,'API List'!$B$4:$S$299,14,0))=TRUE,"",VLOOKUP($B307,'API List'!$B$4:$S$299,14,0)))</f>
        <v>0</v>
      </c>
      <c r="H307" s="15" t="str">
        <f>IF(B307="","-",IF(ISNA(VLOOKUP($B307,'API List'!$B$4:$S$299,15,0))=TRUE,"",VLOOKUP($B307,'API List'!$B$4:$S$299,15,0)))</f>
        <v>{_x000D_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v>
      </c>
      <c r="I307" s="21" t="s">
        <v>108</v>
      </c>
      <c r="J307" s="6" t="s">
        <v>1314</v>
      </c>
      <c r="K307" s="6" t="s">
        <v>1184</v>
      </c>
      <c r="L307" s="132" t="s">
        <v>1315</v>
      </c>
      <c r="M307" s="6" t="s">
        <v>17</v>
      </c>
      <c r="N307" s="6"/>
      <c r="O307" s="6"/>
      <c r="P307" s="6"/>
      <c r="Q307" s="6"/>
      <c r="R307" s="97" t="str">
        <f t="shared" si="8"/>
        <v>View</v>
      </c>
      <c r="S307" s="10"/>
    </row>
    <row r="308" spans="1:19" ht="39.6" x14ac:dyDescent="0.25">
      <c r="A308" s="66"/>
      <c r="B308" s="6" t="s">
        <v>1367</v>
      </c>
      <c r="C308" s="15" t="str">
        <f>IF(B308="","-",IF(ISNA(VLOOKUP($B308,'API List'!$B$4:$S$299,2,0))=TRUE,"",VLOOKUP($B308,'API List'!$B$4:$S$299,2,0)))</f>
        <v>#49</v>
      </c>
      <c r="D308" s="15" t="str">
        <f>IF(B308="","-",IF(ISNA(VLOOKUP($B308,'API List'!$B$4:$S$298,6,0))=TRUE,"",VLOOKUP($B308,'API List'!$B$4:$S$298,6,0)))</f>
        <v>Done</v>
      </c>
      <c r="E308" s="15" t="str">
        <f>IF(B308="","-",IF(ISNA(VLOOKUP($B308,'API List'!$B$4:$S$299,3,0))=TRUE,"",VLOOKUP($B308,'API List'!$B$4:$S$299,3,0)))</f>
        <v>Đặt hẹn</v>
      </c>
      <c r="F308" s="15" t="str">
        <f>IF(B308="","-",IF(ISNA(VLOOKUP($B308,'API List'!$B$4:$S$299,9,0))=TRUE,"",VLOOKUP($B308,'API List'!$B$4:$S$299,9,0)))</f>
        <v>GET</v>
      </c>
      <c r="G308" s="15">
        <f>IF(B308="","-",IF(ISNA(VLOOKUP($B308,'API List'!$B$4:$S$299,14,0))=TRUE,"",VLOOKUP($B308,'API List'!$B$4:$S$299,14,0)))</f>
        <v>0</v>
      </c>
      <c r="H308" s="15" t="str">
        <f>IF(B308="","-",IF(ISNA(VLOOKUP($B308,'API List'!$B$4:$S$299,15,0))=TRUE,"",VLOOKUP($B308,'API List'!$B$4:$S$299,15,0)))</f>
        <v>{_x000D_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v>
      </c>
      <c r="I308" s="21" t="s">
        <v>108</v>
      </c>
      <c r="J308" s="6" t="s">
        <v>1314</v>
      </c>
      <c r="K308" s="6" t="s">
        <v>1319</v>
      </c>
      <c r="L308" s="132" t="s">
        <v>1368</v>
      </c>
      <c r="M308" s="6" t="s">
        <v>17</v>
      </c>
      <c r="N308" s="6"/>
      <c r="O308" s="6"/>
      <c r="P308" s="6"/>
      <c r="Q308" s="6"/>
      <c r="R308" s="97" t="str">
        <f t="shared" si="8"/>
        <v>View</v>
      </c>
      <c r="S308" s="10"/>
    </row>
    <row r="309" spans="1:19" ht="39.6" x14ac:dyDescent="0.25">
      <c r="A309" s="66"/>
      <c r="B309" s="6" t="s">
        <v>1367</v>
      </c>
      <c r="C309" s="15" t="str">
        <f>IF(B309="","-",IF(ISNA(VLOOKUP($B309,'API List'!$B$4:$S$299,2,0))=TRUE,"",VLOOKUP($B309,'API List'!$B$4:$S$299,2,0)))</f>
        <v>#49</v>
      </c>
      <c r="D309" s="15" t="str">
        <f>IF(B309="","-",IF(ISNA(VLOOKUP($B309,'API List'!$B$4:$S$298,6,0))=TRUE,"",VLOOKUP($B309,'API List'!$B$4:$S$298,6,0)))</f>
        <v>Done</v>
      </c>
      <c r="E309" s="15" t="str">
        <f>IF(B309="","-",IF(ISNA(VLOOKUP($B309,'API List'!$B$4:$S$299,3,0))=TRUE,"",VLOOKUP($B309,'API List'!$B$4:$S$299,3,0)))</f>
        <v>Đặt hẹn</v>
      </c>
      <c r="F309" s="15" t="str">
        <f>IF(B309="","-",IF(ISNA(VLOOKUP($B309,'API List'!$B$4:$S$299,9,0))=TRUE,"",VLOOKUP($B309,'API List'!$B$4:$S$299,9,0)))</f>
        <v>GET</v>
      </c>
      <c r="G309" s="15">
        <f>IF(B309="","-",IF(ISNA(VLOOKUP($B309,'API List'!$B$4:$S$299,14,0))=TRUE,"",VLOOKUP($B309,'API List'!$B$4:$S$299,14,0)))</f>
        <v>0</v>
      </c>
      <c r="H309" s="15" t="str">
        <f>IF(B309="","-",IF(ISNA(VLOOKUP($B309,'API List'!$B$4:$S$299,15,0))=TRUE,"",VLOOKUP($B309,'API List'!$B$4:$S$299,15,0)))</f>
        <v>{_x000D_
  "result": 0,_x000D_
  "data": {_x000D_
    "holidays": [],_x000D_
    "limitBook": 2,_x000D_
    "schedules": [_x000D_
      {_x000D_
        "valid": true,_x000D_
        "doctorId": "12",_x000D_
        "count": 0,_x000D_
        "id": "32728295994",_x000D_
        "time": "6:45 - 7:00"_x000D_
      },_x000D_
      {_x000D_
        "valid": true,_x000D_
        "doctorId": "12",_x000D_
        "count": 0,_x000D_
        "id": "32734408231",_x000D_
        "time": "7:45 - 8:00"_x000D_
      }_x000D_
    ],_x000D_
    "hourBookAfter": 0,_x000D_
    "dayBookAfter": 5_x000D_
  },_x000D_
  "message": "Thành công"_x000D_
}</v>
      </c>
      <c r="I309" s="21" t="s">
        <v>108</v>
      </c>
      <c r="J309" s="6" t="s">
        <v>1314</v>
      </c>
      <c r="K309" s="6" t="s">
        <v>1365</v>
      </c>
      <c r="L309" s="132" t="s">
        <v>1327</v>
      </c>
      <c r="M309" s="6" t="s">
        <v>17</v>
      </c>
      <c r="N309" s="6"/>
      <c r="O309" s="6"/>
      <c r="P309" s="6"/>
      <c r="Q309" s="6"/>
      <c r="R309" s="97" t="str">
        <f t="shared" si="8"/>
        <v>View</v>
      </c>
      <c r="S309" s="10"/>
    </row>
    <row r="310" spans="1:19" x14ac:dyDescent="0.25">
      <c r="A310" s="66"/>
      <c r="B310" s="6"/>
      <c r="C310" s="15" t="str">
        <f>IF(B310="","-",IF(ISNA(VLOOKUP($B310,'API List'!$B$4:$S$299,2,0))=TRUE,"",VLOOKUP($B310,'API List'!$B$4:$S$299,2,0)))</f>
        <v>-</v>
      </c>
      <c r="D310" s="15" t="str">
        <f>IF(B310="","-",IF(ISNA(VLOOKUP($B310,'API List'!$B$4:$S$298,6,0))=TRUE,"",VLOOKUP($B310,'API List'!$B$4:$S$298,6,0)))</f>
        <v>-</v>
      </c>
      <c r="E310" s="15" t="str">
        <f>IF(B310="","-",IF(ISNA(VLOOKUP($B310,'API List'!$B$4:$S$299,3,0))=TRUE,"",VLOOKUP($B310,'API List'!$B$4:$S$299,3,0)))</f>
        <v>-</v>
      </c>
      <c r="F310" s="15" t="str">
        <f>IF(B310="","-",IF(ISNA(VLOOKUP($B310,'API List'!$B$4:$S$299,9,0))=TRUE,"",VLOOKUP($B310,'API List'!$B$4:$S$299,9,0)))</f>
        <v>-</v>
      </c>
      <c r="G310" s="15" t="str">
        <f>IF(B310="","-",IF(ISNA(VLOOKUP($B310,'API List'!$B$4:$S$299,14,0))=TRUE,"",VLOOKUP($B310,'API List'!$B$4:$S$299,14,0)))</f>
        <v>-</v>
      </c>
      <c r="H310" s="15" t="str">
        <f>IF(B310="","-",IF(ISNA(VLOOKUP($B310,'API List'!$B$4:$S$299,15,0))=TRUE,"",VLOOKUP($B310,'API List'!$B$4:$S$299,15,0)))</f>
        <v>-</v>
      </c>
      <c r="I310" s="21" t="s">
        <v>108</v>
      </c>
      <c r="J310" s="6"/>
      <c r="K310" s="6"/>
      <c r="L310" s="6"/>
      <c r="M310" s="6"/>
      <c r="N310" s="6"/>
      <c r="O310" s="6"/>
      <c r="P310" s="6"/>
      <c r="Q310" s="6"/>
      <c r="R310" s="97" t="str">
        <f t="shared" si="8"/>
        <v>View</v>
      </c>
      <c r="S310" s="10"/>
    </row>
    <row r="311" spans="1:19" ht="26.4" x14ac:dyDescent="0.25">
      <c r="A311" s="66"/>
      <c r="B311" s="6" t="s">
        <v>1369</v>
      </c>
      <c r="C311" s="15" t="str">
        <f>IF(B311="","-",IF(ISNA(VLOOKUP($B311,'API List'!$B$4:$S$299,2,0))=TRUE,"",VLOOKUP($B311,'API List'!$B$4:$S$299,2,0)))</f>
        <v>#50</v>
      </c>
      <c r="D311" s="15" t="str">
        <f>IF(B311="","-",IF(ISNA(VLOOKUP($B311,'API List'!$B$4:$S$298,6,0))=TRUE,"",VLOOKUP($B311,'API List'!$B$4:$S$298,6,0)))</f>
        <v>Done</v>
      </c>
      <c r="E311" s="15" t="str">
        <f>IF(B311="","-",IF(ISNA(VLOOKUP($B311,'API List'!$B$4:$S$299,3,0))=TRUE,"",VLOOKUP($B311,'API List'!$B$4:$S$299,3,0)))</f>
        <v>Đặt hẹn -&gt; Hoàn tất đặt lịch</v>
      </c>
      <c r="F311" s="15" t="str">
        <f>IF(B311="","-",IF(ISNA(VLOOKUP($B311,'API List'!$B$4:$S$299,9,0))=TRUE,"",VLOOKUP($B311,'API List'!$B$4:$S$299,9,0)))</f>
        <v>POST</v>
      </c>
      <c r="G311" s="15" t="str">
        <f>IF(B311="","-",IF(ISNA(VLOOKUP($B311,'API List'!$B$4:$S$299,14,0))=TRUE,"",VLOOKUP($B311,'API List'!$B$4:$S$299,14,0)))</f>
        <v>{_x000D_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
      <c r="H311" s="15" t="str">
        <f>IF(B311="","-",IF(ISNA(VLOOKUP($B311,'API List'!$B$4:$S$299,15,0))=TRUE,"",VLOOKUP($B311,'API List'!$B$4:$S$299,15,0)))</f>
        <v>{_x000D_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
      <c r="I311" s="21" t="s">
        <v>108</v>
      </c>
      <c r="J311" s="6" t="s">
        <v>1314</v>
      </c>
      <c r="K311" s="6" t="s">
        <v>1184</v>
      </c>
      <c r="L311" s="132" t="s">
        <v>1315</v>
      </c>
      <c r="M311" s="6" t="s">
        <v>17</v>
      </c>
      <c r="N311" s="6"/>
      <c r="O311" s="6"/>
      <c r="P311" s="6"/>
      <c r="Q311" s="6"/>
      <c r="R311" s="97" t="str">
        <f t="shared" si="8"/>
        <v>View</v>
      </c>
      <c r="S311" s="10"/>
    </row>
    <row r="312" spans="1:19" ht="26.4" x14ac:dyDescent="0.25">
      <c r="A312" s="66"/>
      <c r="B312" s="6" t="s">
        <v>1369</v>
      </c>
      <c r="C312" s="15" t="str">
        <f>IF(B312="","-",IF(ISNA(VLOOKUP($B312,'API List'!$B$4:$S$299,2,0))=TRUE,"",VLOOKUP($B312,'API List'!$B$4:$S$299,2,0)))</f>
        <v>#50</v>
      </c>
      <c r="D312" s="15" t="str">
        <f>IF(B312="","-",IF(ISNA(VLOOKUP($B312,'API List'!$B$4:$S$298,6,0))=TRUE,"",VLOOKUP($B312,'API List'!$B$4:$S$298,6,0)))</f>
        <v>Done</v>
      </c>
      <c r="E312" s="15" t="str">
        <f>IF(B312="","-",IF(ISNA(VLOOKUP($B312,'API List'!$B$4:$S$299,3,0))=TRUE,"",VLOOKUP($B312,'API List'!$B$4:$S$299,3,0)))</f>
        <v>Đặt hẹn -&gt; Hoàn tất đặt lịch</v>
      </c>
      <c r="F312" s="15" t="str">
        <f>IF(B312="","-",IF(ISNA(VLOOKUP($B312,'API List'!$B$4:$S$299,9,0))=TRUE,"",VLOOKUP($B312,'API List'!$B$4:$S$299,9,0)))</f>
        <v>POST</v>
      </c>
      <c r="G312" s="15" t="str">
        <f>IF(B312="","-",IF(ISNA(VLOOKUP($B312,'API List'!$B$4:$S$299,14,0))=TRUE,"",VLOOKUP($B312,'API List'!$B$4:$S$299,14,0)))</f>
        <v>{_x000D_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
      <c r="H312" s="15" t="str">
        <f>IF(B312="","-",IF(ISNA(VLOOKUP($B312,'API List'!$B$4:$S$299,15,0))=TRUE,"",VLOOKUP($B312,'API List'!$B$4:$S$299,15,0)))</f>
        <v>{_x000D_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
      <c r="I312" s="21" t="s">
        <v>108</v>
      </c>
      <c r="J312" s="6" t="s">
        <v>1314</v>
      </c>
      <c r="K312" s="6" t="s">
        <v>1365</v>
      </c>
      <c r="L312" s="132" t="s">
        <v>1370</v>
      </c>
      <c r="M312" s="6" t="s">
        <v>17</v>
      </c>
      <c r="N312" s="6"/>
      <c r="O312" s="6"/>
      <c r="P312" s="6"/>
      <c r="Q312" s="6"/>
      <c r="R312" s="97" t="str">
        <f t="shared" si="8"/>
        <v>View</v>
      </c>
      <c r="S312" s="10"/>
    </row>
    <row r="313" spans="1:19" ht="26.4" x14ac:dyDescent="0.25">
      <c r="A313" s="66"/>
      <c r="B313" s="6" t="s">
        <v>1369</v>
      </c>
      <c r="C313" s="15" t="str">
        <f>IF(B313="","-",IF(ISNA(VLOOKUP($B313,'API List'!$B$4:$S$299,2,0))=TRUE,"",VLOOKUP($B313,'API List'!$B$4:$S$299,2,0)))</f>
        <v>#50</v>
      </c>
      <c r="D313" s="15" t="str">
        <f>IF(B313="","-",IF(ISNA(VLOOKUP($B313,'API List'!$B$4:$S$298,6,0))=TRUE,"",VLOOKUP($B313,'API List'!$B$4:$S$298,6,0)))</f>
        <v>Done</v>
      </c>
      <c r="E313" s="15" t="str">
        <f>IF(B313="","-",IF(ISNA(VLOOKUP($B313,'API List'!$B$4:$S$299,3,0))=TRUE,"",VLOOKUP($B313,'API List'!$B$4:$S$299,3,0)))</f>
        <v>Đặt hẹn -&gt; Hoàn tất đặt lịch</v>
      </c>
      <c r="F313" s="15" t="str">
        <f>IF(B313="","-",IF(ISNA(VLOOKUP($B313,'API List'!$B$4:$S$299,9,0))=TRUE,"",VLOOKUP($B313,'API List'!$B$4:$S$299,9,0)))</f>
        <v>POST</v>
      </c>
      <c r="G313" s="15" t="str">
        <f>IF(B313="","-",IF(ISNA(VLOOKUP($B313,'API List'!$B$4:$S$299,14,0))=TRUE,"",VLOOKUP($B313,'API List'!$B$4:$S$299,14,0)))</f>
        <v>{_x000D_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
      <c r="H313" s="15" t="str">
        <f>IF(B313="","-",IF(ISNA(VLOOKUP($B313,'API List'!$B$4:$S$299,15,0))=TRUE,"",VLOOKUP($B313,'API List'!$B$4:$S$299,15,0)))</f>
        <v>{_x000D_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
      <c r="I313" s="21" t="s">
        <v>108</v>
      </c>
      <c r="J313" s="6" t="s">
        <v>1314</v>
      </c>
      <c r="K313" s="6" t="s">
        <v>1362</v>
      </c>
      <c r="L313" s="132" t="s">
        <v>1322</v>
      </c>
      <c r="M313" s="6" t="s">
        <v>17</v>
      </c>
      <c r="N313" s="6"/>
      <c r="O313" s="6"/>
      <c r="P313" s="6"/>
      <c r="Q313" s="6"/>
      <c r="R313" s="97" t="str">
        <f t="shared" si="8"/>
        <v>View</v>
      </c>
      <c r="S313" s="10"/>
    </row>
    <row r="314" spans="1:19" ht="42" x14ac:dyDescent="0.25">
      <c r="A314" s="66"/>
      <c r="B314" s="6" t="s">
        <v>1369</v>
      </c>
      <c r="C314" s="15" t="str">
        <f>IF(B314="","-",IF(ISNA(VLOOKUP($B314,'API List'!$B$4:$S$299,2,0))=TRUE,"",VLOOKUP($B314,'API List'!$B$4:$S$299,2,0)))</f>
        <v>#50</v>
      </c>
      <c r="D314" s="15" t="str">
        <f>IF(B314="","-",IF(ISNA(VLOOKUP($B314,'API List'!$B$4:$S$298,6,0))=TRUE,"",VLOOKUP($B314,'API List'!$B$4:$S$298,6,0)))</f>
        <v>Done</v>
      </c>
      <c r="E314" s="15" t="str">
        <f>IF(B314="","-",IF(ISNA(VLOOKUP($B314,'API List'!$B$4:$S$299,3,0))=TRUE,"",VLOOKUP($B314,'API List'!$B$4:$S$299,3,0)))</f>
        <v>Đặt hẹn -&gt; Hoàn tất đặt lịch</v>
      </c>
      <c r="F314" s="15" t="str">
        <f>IF(B314="","-",IF(ISNA(VLOOKUP($B314,'API List'!$B$4:$S$299,9,0))=TRUE,"",VLOOKUP($B314,'API List'!$B$4:$S$299,9,0)))</f>
        <v>POST</v>
      </c>
      <c r="G314" s="15" t="str">
        <f>IF(B314="","-",IF(ISNA(VLOOKUP($B314,'API List'!$B$4:$S$299,14,0))=TRUE,"",VLOOKUP($B314,'API List'!$B$4:$S$299,14,0)))</f>
        <v>{_x000D_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
      <c r="H314" s="15" t="str">
        <f>IF(B314="","-",IF(ISNA(VLOOKUP($B314,'API List'!$B$4:$S$299,15,0))=TRUE,"",VLOOKUP($B314,'API List'!$B$4:$S$299,15,0)))</f>
        <v>{_x000D_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
      <c r="I314" s="21" t="s">
        <v>108</v>
      </c>
      <c r="J314" s="6" t="s">
        <v>1314</v>
      </c>
      <c r="K314" s="6" t="s">
        <v>1337</v>
      </c>
      <c r="L314" s="132" t="s">
        <v>1371</v>
      </c>
      <c r="M314" s="6" t="s">
        <v>12</v>
      </c>
      <c r="N314" s="6"/>
      <c r="O314" s="6"/>
      <c r="P314" s="180" t="s">
        <v>1372</v>
      </c>
      <c r="Q314" s="6" t="s">
        <v>1373</v>
      </c>
      <c r="R314" s="97" t="str">
        <f t="shared" si="8"/>
        <v>View</v>
      </c>
      <c r="S314" s="10"/>
    </row>
    <row r="315" spans="1:19" ht="105.6" x14ac:dyDescent="0.25">
      <c r="A315" s="66"/>
      <c r="B315" s="6" t="s">
        <v>1369</v>
      </c>
      <c r="C315" s="15" t="str">
        <f>IF(B315="","-",IF(ISNA(VLOOKUP($B315,'API List'!$B$4:$S$299,2,0))=TRUE,"",VLOOKUP($B315,'API List'!$B$4:$S$299,2,0)))</f>
        <v>#50</v>
      </c>
      <c r="D315" s="15" t="str">
        <f>IF(B315="","-",IF(ISNA(VLOOKUP($B315,'API List'!$B$4:$S$298,6,0))=TRUE,"",VLOOKUP($B315,'API List'!$B$4:$S$298,6,0)))</f>
        <v>Done</v>
      </c>
      <c r="E315" s="15" t="str">
        <f>IF(B315="","-",IF(ISNA(VLOOKUP($B315,'API List'!$B$4:$S$299,3,0))=TRUE,"",VLOOKUP($B315,'API List'!$B$4:$S$299,3,0)))</f>
        <v>Đặt hẹn -&gt; Hoàn tất đặt lịch</v>
      </c>
      <c r="F315" s="15" t="str">
        <f>IF(B315="","-",IF(ISNA(VLOOKUP($B315,'API List'!$B$4:$S$299,9,0))=TRUE,"",VLOOKUP($B315,'API List'!$B$4:$S$299,9,0)))</f>
        <v>POST</v>
      </c>
      <c r="G315" s="15" t="str">
        <f>IF(B315="","-",IF(ISNA(VLOOKUP($B315,'API List'!$B$4:$S$299,14,0))=TRUE,"",VLOOKUP($B315,'API List'!$B$4:$S$299,14,0)))</f>
        <v>{_x000D_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
      <c r="H315" s="15" t="str">
        <f>IF(B315="","-",IF(ISNA(VLOOKUP($B315,'API List'!$B$4:$S$299,15,0))=TRUE,"",VLOOKUP($B315,'API List'!$B$4:$S$299,15,0)))</f>
        <v>{_x000D_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
      <c r="I315" s="21" t="s">
        <v>108</v>
      </c>
      <c r="J315" s="6" t="s">
        <v>1314</v>
      </c>
      <c r="K315" s="6" t="s">
        <v>1319</v>
      </c>
      <c r="L315" s="132" t="s">
        <v>1374</v>
      </c>
      <c r="M315" s="6" t="s">
        <v>17</v>
      </c>
      <c r="N315" s="6"/>
      <c r="O315" s="6"/>
      <c r="P315" s="6"/>
      <c r="Q315" s="6"/>
      <c r="R315" s="97" t="str">
        <f t="shared" si="8"/>
        <v>View</v>
      </c>
      <c r="S315" s="10"/>
    </row>
    <row r="316" spans="1:19" ht="26.4" x14ac:dyDescent="0.25">
      <c r="A316" s="66"/>
      <c r="B316" s="6" t="s">
        <v>1369</v>
      </c>
      <c r="C316" s="15" t="str">
        <f>IF(B316="","-",IF(ISNA(VLOOKUP($B316,'API List'!$B$4:$S$299,2,0))=TRUE,"",VLOOKUP($B316,'API List'!$B$4:$S$299,2,0)))</f>
        <v>#50</v>
      </c>
      <c r="D316" s="15" t="str">
        <f>IF(B316="","-",IF(ISNA(VLOOKUP($B316,'API List'!$B$4:$S$298,6,0))=TRUE,"",VLOOKUP($B316,'API List'!$B$4:$S$298,6,0)))</f>
        <v>Done</v>
      </c>
      <c r="E316" s="15" t="str">
        <f>IF(B316="","-",IF(ISNA(VLOOKUP($B316,'API List'!$B$4:$S$299,3,0))=TRUE,"",VLOOKUP($B316,'API List'!$B$4:$S$299,3,0)))</f>
        <v>Đặt hẹn -&gt; Hoàn tất đặt lịch</v>
      </c>
      <c r="F316" s="15" t="str">
        <f>IF(B316="","-",IF(ISNA(VLOOKUP($B316,'API List'!$B$4:$S$299,9,0))=TRUE,"",VLOOKUP($B316,'API List'!$B$4:$S$299,9,0)))</f>
        <v>POST</v>
      </c>
      <c r="G316" s="15" t="str">
        <f>IF(B316="","-",IF(ISNA(VLOOKUP($B316,'API List'!$B$4:$S$299,14,0))=TRUE,"",VLOOKUP($B316,'API List'!$B$4:$S$299,14,0)))</f>
        <v>{_x000D_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
      <c r="H316" s="15" t="str">
        <f>IF(B316="","-",IF(ISNA(VLOOKUP($B316,'API List'!$B$4:$S$299,15,0))=TRUE,"",VLOOKUP($B316,'API List'!$B$4:$S$299,15,0)))</f>
        <v>{_x000D_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
      <c r="I316" s="21" t="s">
        <v>108</v>
      </c>
      <c r="J316" s="6" t="s">
        <v>1314</v>
      </c>
      <c r="K316" s="6" t="s">
        <v>1334</v>
      </c>
      <c r="L316" s="132" t="s">
        <v>1375</v>
      </c>
      <c r="M316" s="6" t="s">
        <v>12</v>
      </c>
      <c r="N316" s="6"/>
      <c r="O316" s="6"/>
      <c r="P316" s="179" t="s">
        <v>1155</v>
      </c>
      <c r="Q316" s="6"/>
      <c r="R316" s="97" t="str">
        <f t="shared" ref="R316:R335" si="10">HYPERLINK("#'"&amp;Q316&amp;"'!A1","View")</f>
        <v>View</v>
      </c>
      <c r="S316" s="10"/>
    </row>
    <row r="317" spans="1:19" ht="42" x14ac:dyDescent="0.25">
      <c r="A317" s="66"/>
      <c r="B317" s="6" t="s">
        <v>1369</v>
      </c>
      <c r="C317" s="15" t="str">
        <f>IF(B317="","-",IF(ISNA(VLOOKUP($B317,'API List'!$B$4:$S$299,2,0))=TRUE,"",VLOOKUP($B317,'API List'!$B$4:$S$299,2,0)))</f>
        <v>#50</v>
      </c>
      <c r="D317" s="15" t="str">
        <f>IF(B317="","-",IF(ISNA(VLOOKUP($B317,'API List'!$B$4:$S$298,6,0))=TRUE,"",VLOOKUP($B317,'API List'!$B$4:$S$298,6,0)))</f>
        <v>Done</v>
      </c>
      <c r="E317" s="15" t="str">
        <f>IF(B317="","-",IF(ISNA(VLOOKUP($B317,'API List'!$B$4:$S$299,3,0))=TRUE,"",VLOOKUP($B317,'API List'!$B$4:$S$299,3,0)))</f>
        <v>Đặt hẹn -&gt; Hoàn tất đặt lịch</v>
      </c>
      <c r="F317" s="15" t="str">
        <f>IF(B317="","-",IF(ISNA(VLOOKUP($B317,'API List'!$B$4:$S$299,9,0))=TRUE,"",VLOOKUP($B317,'API List'!$B$4:$S$299,9,0)))</f>
        <v>POST</v>
      </c>
      <c r="G317" s="15" t="str">
        <f>IF(B317="","-",IF(ISNA(VLOOKUP($B317,'API List'!$B$4:$S$299,14,0))=TRUE,"",VLOOKUP($B317,'API List'!$B$4:$S$299,14,0)))</f>
        <v>{_x000D_
  "maCSKCB": "79071",_x000D_
  "tinhTrangBenh": "xczx",_x000D_
  "ownerId": "689db051e1388140fef663c9",_x000D_
  "type": "Mobile",_x000D_
  "isUpdateEmployee": false,_x000D_
  "chuyenKhoaId": "003",_x000D_
  "diaChi": "",_x000D_
  "tenCSKCB": "Bệnh viện Hoàn Mỹ Sài Gòn",_x000D_
  "maNhomDichVu": "1",_x000D_
  "ngaySinh": -158184000000,_x000D_
  "hinhThucThanhToan": "cash",_x000D_
  "email": "vu.nguyen+01@techlabcorp.com",_x000D_
  "maBaoHiemYTe": "",_x000D_
  "soDienThoai": "0968123456",_x000D_
  "maTimeSlot": "32728295994",_x000D_
  "coBHYT": false,_x000D_
  "mpi": "240447476",_x000D_
  "bacSi": "12",_x000D_
  "gioiTinh": "1",_x000D_
  "tenNhomDichVu": "Khám bệnh",_x000D_
  "userInfoId": "689db051e1388140fef663ca",_x000D_
  "thoiGianKhamUnixTime": 1755212700000,_x000D_
  "bacSiId": "12",_x000D_
  "tenChuyenKhoa": "Chuyên khoa Da Liễu",_x000D_
  "hinhThucKham": "1",_x000D_
  "hoTen": "BUI DUC TUONG",_x000D_
  "tenBacSi": "BS.CKI. Nguyễn Hoàng Phương"_x000D_
}</v>
      </c>
      <c r="H317" s="15" t="str">
        <f>IF(B317="","-",IF(ISNA(VLOOKUP($B317,'API List'!$B$4:$S$299,15,0))=TRUE,"",VLOOKUP($B317,'API List'!$B$4:$S$299,15,0)))</f>
        <v>{_x000D_
  "other": null,_x000D_
  "data": {_x000D_
    "tenDichVu": null,_x000D_
    "tenPhongKham": null,_x000D_
    "maCSKCB": "79071",_x000D_
    "maLichHen": "689db654c46ce90d84b0ac87",_x000D_
    "tinhTrangBenh": "xczx",_x000D_
    "giaDichVu": 0,_x000D_
    "lyDo": null,_x000D_
    "ownerId": "689db051e1388140fef663c9",_x000D_
    "type": "Mobile",_x000D_
    "maPhongKham": null,_x000D_
    "trangThaiThanhToan": 0,_x000D_
    "diaChi": "",_x000D_
    "maNhomDichVu": "1",_x000D_
    "ngaySinh": -158184000000,_x000D_
    "soQuay": null,_x000D_
    "bookingStatus": "waiting-confirm",_x000D_
    "maKhoa": null,_x000D_
    "soPhong": null,_x000D_
    "hinhThucThanhToan": "cash",_x000D_
    "email": "vu.nguyen+01@techlabcorp.com",_x000D_
    "maBaoHiemYTe": "",_x000D_
    "soDienThoai": "0968123456",_x000D_
    "bacSi": "12",_x000D_
    "gioiTinh": "1",_x000D_
    "paymentUrl": null,_x000D_
    "tuoi": null,_x000D_
    "bookingId": "689db654c46ce90d84b0ac86",_x000D_
    "ngaySinhStr": null,_x000D_
    "tenNhomDichVu": "Khám bệnh",_x000D_
    "transactionId": null,_x000D_
    "userInfoId": "689db051e1388140fef663ca",_x000D_
    "ngayKham": 1755212700000,_x000D_
    "dichVuId": null,_x000D_
    "tenKhoa": null,_x000D_
    "createdDate": 1755166292392,_x000D_
    "hinhThucKham": "1",_x000D_
    "hoTen": "BUI DUC TUONG",_x000D_
    "lastModified": 1755166292392,_x000D_
    "maYTe": "240447476",_x000D_
    "maLuotKham": null,_x000D_
    "tenBacSi": "BS.CKI. Nguyễn Hoàng Phương"_x000D_
  },_x000D_
  "message": "Đặt lịch thành công",_x000D_
  "status": true_x000D_
}</v>
      </c>
      <c r="I317" s="21" t="s">
        <v>108</v>
      </c>
      <c r="J317" s="6" t="s">
        <v>1314</v>
      </c>
      <c r="K317" s="6" t="s">
        <v>1376</v>
      </c>
      <c r="L317" s="132" t="s">
        <v>1377</v>
      </c>
      <c r="M317" s="6" t="s">
        <v>12</v>
      </c>
      <c r="N317" s="6"/>
      <c r="O317" s="6"/>
      <c r="P317" s="180" t="s">
        <v>1378</v>
      </c>
      <c r="Q317" s="6" t="s">
        <v>1379</v>
      </c>
      <c r="R317" s="97" t="str">
        <f t="shared" si="10"/>
        <v>View</v>
      </c>
      <c r="S317" s="10"/>
    </row>
    <row r="318" spans="1:19" ht="39.6" x14ac:dyDescent="0.25">
      <c r="A318" s="66"/>
      <c r="B318" s="6" t="s">
        <v>1380</v>
      </c>
      <c r="C318" s="15" t="str">
        <f>IF(B318="","-",IF(ISNA(VLOOKUP($B318,'API List'!$B$4:$S$299,2,0))=TRUE,"",VLOOKUP($B318,'API List'!$B$4:$S$299,2,0)))</f>
        <v>#51</v>
      </c>
      <c r="D318" s="15" t="str">
        <f>IF(B318="","-",IF(ISNA(VLOOKUP($B318,'API List'!$B$4:$S$298,6,0))=TRUE,"",VLOOKUP($B318,'API List'!$B$4:$S$298,6,0)))</f>
        <v>Done</v>
      </c>
      <c r="E318" s="15" t="str">
        <f>IF(B318="","-",IF(ISNA(VLOOKUP($B318,'API List'!$B$4:$S$299,3,0))=TRUE,"",VLOOKUP($B318,'API List'!$B$4:$S$299,3,0)))</f>
        <v>Đặt hẹn</v>
      </c>
      <c r="F318" s="15" t="str">
        <f>IF(B318="","-",IF(ISNA(VLOOKUP($B318,'API List'!$B$4:$S$299,9,0))=TRUE,"",VLOOKUP($B318,'API List'!$B$4:$S$299,9,0)))</f>
        <v>GET</v>
      </c>
      <c r="G318" s="15">
        <f>IF(B318="","-",IF(ISNA(VLOOKUP($B318,'API List'!$B$4:$S$299,14,0))=TRUE,"",VLOOKUP($B318,'API List'!$B$4:$S$299,14,0)))</f>
        <v>0</v>
      </c>
      <c r="H318" s="15" t="str">
        <f>IF(B318="","-",IF(ISNA(VLOOKUP($B318,'API List'!$B$4:$S$299,15,0))=TRUE,"",VLOOKUP($B318,'API List'!$B$4:$S$299,15,0)))</f>
        <v>{_x000D_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v>
      </c>
      <c r="I318" s="21" t="s">
        <v>108</v>
      </c>
      <c r="J318" s="6" t="s">
        <v>1314</v>
      </c>
      <c r="K318" s="6" t="s">
        <v>1184</v>
      </c>
      <c r="L318" s="132" t="s">
        <v>1315</v>
      </c>
      <c r="M318" s="6" t="s">
        <v>17</v>
      </c>
      <c r="N318" s="6"/>
      <c r="O318" s="6"/>
      <c r="P318" s="6"/>
      <c r="Q318" s="6"/>
      <c r="R318" s="97" t="str">
        <f t="shared" si="10"/>
        <v>View</v>
      </c>
      <c r="S318" s="10"/>
    </row>
    <row r="319" spans="1:19" ht="39.6" x14ac:dyDescent="0.25">
      <c r="A319" s="66"/>
      <c r="B319" s="6" t="s">
        <v>1380</v>
      </c>
      <c r="C319" s="15" t="str">
        <f>IF(B319="","-",IF(ISNA(VLOOKUP($B319,'API List'!$B$4:$S$299,2,0))=TRUE,"",VLOOKUP($B319,'API List'!$B$4:$S$299,2,0)))</f>
        <v>#51</v>
      </c>
      <c r="D319" s="15" t="str">
        <f>IF(B319="","-",IF(ISNA(VLOOKUP($B319,'API List'!$B$4:$S$298,6,0))=TRUE,"",VLOOKUP($B319,'API List'!$B$4:$S$298,6,0)))</f>
        <v>Done</v>
      </c>
      <c r="E319" s="15" t="str">
        <f>IF(B319="","-",IF(ISNA(VLOOKUP($B319,'API List'!$B$4:$S$299,3,0))=TRUE,"",VLOOKUP($B319,'API List'!$B$4:$S$299,3,0)))</f>
        <v>Đặt hẹn</v>
      </c>
      <c r="F319" s="15" t="str">
        <f>IF(B319="","-",IF(ISNA(VLOOKUP($B319,'API List'!$B$4:$S$299,9,0))=TRUE,"",VLOOKUP($B319,'API List'!$B$4:$S$299,9,0)))</f>
        <v>GET</v>
      </c>
      <c r="G319" s="15">
        <f>IF(B319="","-",IF(ISNA(VLOOKUP($B319,'API List'!$B$4:$S$299,14,0))=TRUE,"",VLOOKUP($B319,'API List'!$B$4:$S$299,14,0)))</f>
        <v>0</v>
      </c>
      <c r="H319" s="15" t="str">
        <f>IF(B319="","-",IF(ISNA(VLOOKUP($B319,'API List'!$B$4:$S$299,15,0))=TRUE,"",VLOOKUP($B319,'API List'!$B$4:$S$299,15,0)))</f>
        <v>{_x000D_
  "result": 0,_x000D_
  "data": [{_x000D_
    "tenPhongKham": null,_x000D_
    "maCSKCB": "79071",_x000D_
    "idChuyenKhoa": "003",_x000D_
    "tinhTrangBenh": "xczx",_x000D_
    "nhomBenh": null,_x000D_
    "trangThaiThanhToan": 0,_x000D_
    "maPhongKham": null,_x000D_
    "bookingId": "689db654c46ce90d84b0ac86",_x000D_
    "tenNhomDichVu": "Khám bệnh",_x000D_
    "userInfoId": "689db051e1388140fef663ca",_x000D_
    "ngayKham": 1755212700000,_x000D_
    "dichVuId": null,_x000D_
    "crmId": "452620854902",_x000D_
    "tenKhoa": null,_x000D_
    "tenCSKCB": "Bệnh viện Hoàn Mỹ Sài Gòn",_x000D_
    "maNhomDichVu": "1",_x000D_
    "tenChuyenKhoa": "Chuyên khoa Da Liễu",_x000D_
    "bookingStatus": "waiting-confirm",_x000D_
    "maKhoa": null,_x000D_
    "hinhThucKham": "1",_x000D_
    "hoTen": "BUI DUC TUONG",_x000D_
    "hinhThucThanhToan": "cash"_x000D_
  }],_x000D_
  "message": "Thành công"_x000D_
}</v>
      </c>
      <c r="I319" s="21" t="s">
        <v>108</v>
      </c>
      <c r="J319" s="6" t="s">
        <v>1314</v>
      </c>
      <c r="K319" s="6" t="s">
        <v>1362</v>
      </c>
      <c r="L319" s="132" t="s">
        <v>1322</v>
      </c>
      <c r="M319" s="6" t="s">
        <v>17</v>
      </c>
      <c r="N319" s="6"/>
      <c r="O319" s="6"/>
      <c r="P319" s="6"/>
      <c r="Q319" s="6"/>
      <c r="R319" s="97" t="str">
        <f t="shared" si="10"/>
        <v>View</v>
      </c>
      <c r="S319" s="10"/>
    </row>
    <row r="320" spans="1:19" ht="39.6" x14ac:dyDescent="0.25">
      <c r="A320" s="66"/>
      <c r="B320" s="6" t="s">
        <v>1381</v>
      </c>
      <c r="C320" s="15" t="str">
        <f>IF(B320="","-",IF(ISNA(VLOOKUP($B320,'API List'!$B$4:$S$299,2,0))=TRUE,"",VLOOKUP($B320,'API List'!$B$4:$S$299,2,0)))</f>
        <v>#52</v>
      </c>
      <c r="D320" s="15" t="str">
        <f>IF(B320="","-",IF(ISNA(VLOOKUP($B320,'API List'!$B$4:$S$298,6,0))=TRUE,"",VLOOKUP($B320,'API List'!$B$4:$S$298,6,0)))</f>
        <v>Done</v>
      </c>
      <c r="E320" s="15" t="str">
        <f>IF(B320="","-",IF(ISNA(VLOOKUP($B320,'API List'!$B$4:$S$299,3,0))=TRUE,"",VLOOKUP($B320,'API List'!$B$4:$S$299,3,0)))</f>
        <v>Đặt hẹn</v>
      </c>
      <c r="F320" s="15" t="str">
        <f>IF(B320="","-",IF(ISNA(VLOOKUP($B320,'API List'!$B$4:$S$299,9,0))=TRUE,"",VLOOKUP($B320,'API List'!$B$4:$S$299,9,0)))</f>
        <v>GET</v>
      </c>
      <c r="G320" s="15">
        <f>IF(B320="","-",IF(ISNA(VLOOKUP($B320,'API List'!$B$4:$S$299,14,0))=TRUE,"",VLOOKUP($B320,'API List'!$B$4:$S$299,14,0)))</f>
        <v>0</v>
      </c>
      <c r="H320" s="15" t="str">
        <f>IF(B320="","-",IF(ISNA(VLOOKUP($B320,'API List'!$B$4:$S$299,15,0))=TRUE,"",VLOOKUP($B320,'API List'!$B$4:$S$299,15,0)))</f>
        <v>{
  "result": 0,
  "data": {
    "tenDichVu": "Chuyên khoa Da Liễu",
    "tenPhongKham": null,
    "maCSKCB": "79071",
    "maLichHen": "689db654c46ce90d84b0ac87",
    "tinhTrangBenh": "xczx",
    "diaDiemLayMauKSK": null,
    "lyDo": null,
    "maPhongKham": null,
    "trangThaiThanhToan": 0,
    "thoiGianLayMauKSK": 0,
    "dichVu": null,
    "tenCSKCB": "Bệnh viện Hoàn Mỹ Sài Gòn",
    "maNhomDichVu": "1",
    "ngaySinh": -158184000000,
    "bookingStatus": "waiting-confirm",
    "luotDangKy": null,
    "tenNhomBenh": null,
    "hinhThucThanhToan": "cash",
    "maBaoHiemYTe": "",
    "nhomBenh": null,
    "bacSi": "12",
    "gioiTinh": "1",
    "luaChonKhamKSK": null,
    "bookingId": "689db654c46ce90d84b0ac86",
    "tenNhomDichVu": "Khám bệnh",
    "ngayKham": 1755212700000,
    "userInfoId": "689db051e1388140fef663ca",
    "isCBNV": null,
    "dichVuId": null,
    "tenKhoa": null,
    "thongTinThe": null,
    "hinhThucKham": "1",
    "hoTen": "BUI DUC TUONG",
    "maLuotKham": null,
    "tenBacSi": "BS.CKI. Nguyễn Hoàng Phương",
    "loaiDatLich": null
  },
  "message": "Thành công"
}</v>
      </c>
      <c r="I320" s="21" t="s">
        <v>108</v>
      </c>
      <c r="J320" s="6" t="s">
        <v>1314</v>
      </c>
      <c r="K320" s="6" t="s">
        <v>1362</v>
      </c>
      <c r="L320" s="132" t="s">
        <v>1382</v>
      </c>
      <c r="M320" s="6" t="s">
        <v>12</v>
      </c>
      <c r="N320" s="6"/>
      <c r="O320" s="6"/>
      <c r="P320" s="179" t="s">
        <v>1245</v>
      </c>
      <c r="Q320" s="6" t="s">
        <v>1383</v>
      </c>
      <c r="R320" s="97" t="str">
        <f>HYPERLINK("#'"&amp;Q320&amp;"'!A1","View")</f>
        <v>View</v>
      </c>
      <c r="S320" s="10"/>
    </row>
    <row r="321" spans="1:19" ht="39.6" x14ac:dyDescent="0.25">
      <c r="A321" s="66"/>
      <c r="B321" s="6" t="s">
        <v>1381</v>
      </c>
      <c r="C321" s="15" t="str">
        <f>IF(B321="","-",IF(ISNA(VLOOKUP($B321,'API List'!$B$4:$S$299,2,0))=TRUE,"",VLOOKUP($B321,'API List'!$B$4:$S$299,2,0)))</f>
        <v>#52</v>
      </c>
      <c r="D321" s="15" t="str">
        <f>IF(B321="","-",IF(ISNA(VLOOKUP($B321,'API List'!$B$4:$S$298,6,0))=TRUE,"",VLOOKUP($B321,'API List'!$B$4:$S$298,6,0)))</f>
        <v>Done</v>
      </c>
      <c r="E321" s="15" t="str">
        <f>IF(B321="","-",IF(ISNA(VLOOKUP($B321,'API List'!$B$4:$S$299,3,0))=TRUE,"",VLOOKUP($B321,'API List'!$B$4:$S$299,3,0)))</f>
        <v>Đặt hẹn</v>
      </c>
      <c r="F321" s="15" t="str">
        <f>IF(B321="","-",IF(ISNA(VLOOKUP($B321,'API List'!$B$4:$S$299,9,0))=TRUE,"",VLOOKUP($B321,'API List'!$B$4:$S$299,9,0)))</f>
        <v>GET</v>
      </c>
      <c r="G321" s="15">
        <f>IF(B321="","-",IF(ISNA(VLOOKUP($B321,'API List'!$B$4:$S$299,14,0))=TRUE,"",VLOOKUP($B321,'API List'!$B$4:$S$299,14,0)))</f>
        <v>0</v>
      </c>
      <c r="H321" s="15" t="str">
        <f>IF(B321="","-",IF(ISNA(VLOOKUP($B321,'API List'!$B$4:$S$299,15,0))=TRUE,"",VLOOKUP($B321,'API List'!$B$4:$S$299,15,0)))</f>
        <v>{
  "result": 0,
  "data": {
    "tenDichVu": "Chuyên khoa Da Liễu",
    "tenPhongKham": null,
    "maCSKCB": "79071",
    "maLichHen": "689db654c46ce90d84b0ac87",
    "tinhTrangBenh": "xczx",
    "diaDiemLayMauKSK": null,
    "lyDo": null,
    "maPhongKham": null,
    "trangThaiThanhToan": 0,
    "thoiGianLayMauKSK": 0,
    "dichVu": null,
    "tenCSKCB": "Bệnh viện Hoàn Mỹ Sài Gòn",
    "maNhomDichVu": "1",
    "ngaySinh": -158184000000,
    "bookingStatus": "waiting-confirm",
    "luotDangKy": null,
    "tenNhomBenh": null,
    "hinhThucThanhToan": "cash",
    "maBaoHiemYTe": "",
    "nhomBenh": null,
    "bacSi": "12",
    "gioiTinh": "1",
    "luaChonKhamKSK": null,
    "bookingId": "689db654c46ce90d84b0ac86",
    "tenNhomDichVu": "Khám bệnh",
    "ngayKham": 1755212700000,
    "userInfoId": "689db051e1388140fef663ca",
    "isCBNV": null,
    "dichVuId": null,
    "tenKhoa": null,
    "thongTinThe": null,
    "hinhThucKham": "1",
    "hoTen": "BUI DUC TUONG",
    "maLuotKham": null,
    "tenBacSi": "BS.CKI. Nguyễn Hoàng Phương",
    "loaiDatLich": null
  },
  "message": "Thành công"
}</v>
      </c>
      <c r="I321" s="21" t="s">
        <v>108</v>
      </c>
      <c r="J321" s="6" t="s">
        <v>1314</v>
      </c>
      <c r="K321" s="6" t="s">
        <v>1184</v>
      </c>
      <c r="L321" s="132" t="s">
        <v>1315</v>
      </c>
      <c r="M321" s="6" t="s">
        <v>17</v>
      </c>
      <c r="N321" s="6"/>
      <c r="O321" s="6"/>
      <c r="P321" s="6"/>
      <c r="Q321" s="6"/>
      <c r="R321" s="97" t="str">
        <f t="shared" si="10"/>
        <v>View</v>
      </c>
      <c r="S321" s="10"/>
    </row>
    <row r="322" spans="1:19" ht="39.6" x14ac:dyDescent="0.25">
      <c r="A322" s="66"/>
      <c r="B322" s="6" t="s">
        <v>1381</v>
      </c>
      <c r="C322" s="15" t="str">
        <f>IF(B322="","-",IF(ISNA(VLOOKUP($B322,'API List'!$B$4:$S$299,2,0))=TRUE,"",VLOOKUP($B322,'API List'!$B$4:$S$299,2,0)))</f>
        <v>#52</v>
      </c>
      <c r="D322" s="15" t="str">
        <f>IF(B322="","-",IF(ISNA(VLOOKUP($B322,'API List'!$B$4:$S$298,6,0))=TRUE,"",VLOOKUP($B322,'API List'!$B$4:$S$298,6,0)))</f>
        <v>Done</v>
      </c>
      <c r="E322" s="15" t="str">
        <f>IF(B322="","-",IF(ISNA(VLOOKUP($B322,'API List'!$B$4:$S$299,3,0))=TRUE,"",VLOOKUP($B322,'API List'!$B$4:$S$299,3,0)))</f>
        <v>Đặt hẹn</v>
      </c>
      <c r="F322" s="15" t="str">
        <f>IF(B322="","-",IF(ISNA(VLOOKUP($B322,'API List'!$B$4:$S$299,9,0))=TRUE,"",VLOOKUP($B322,'API List'!$B$4:$S$299,9,0)))</f>
        <v>GET</v>
      </c>
      <c r="G322" s="15">
        <f>IF(B322="","-",IF(ISNA(VLOOKUP($B322,'API List'!$B$4:$S$299,14,0))=TRUE,"",VLOOKUP($B322,'API List'!$B$4:$S$299,14,0)))</f>
        <v>0</v>
      </c>
      <c r="H322" s="15" t="str">
        <f>IF(B322="","-",IF(ISNA(VLOOKUP($B322,'API List'!$B$4:$S$299,15,0))=TRUE,"",VLOOKUP($B322,'API List'!$B$4:$S$299,15,0)))</f>
        <v>{
  "result": 0,
  "data": {
    "tenDichVu": "Chuyên khoa Da Liễu",
    "tenPhongKham": null,
    "maCSKCB": "79071",
    "maLichHen": "689db654c46ce90d84b0ac87",
    "tinhTrangBenh": "xczx",
    "diaDiemLayMauKSK": null,
    "lyDo": null,
    "maPhongKham": null,
    "trangThaiThanhToan": 0,
    "thoiGianLayMauKSK": 0,
    "dichVu": null,
    "tenCSKCB": "Bệnh viện Hoàn Mỹ Sài Gòn",
    "maNhomDichVu": "1",
    "ngaySinh": -158184000000,
    "bookingStatus": "waiting-confirm",
    "luotDangKy": null,
    "tenNhomBenh": null,
    "hinhThucThanhToan": "cash",
    "maBaoHiemYTe": "",
    "nhomBenh": null,
    "bacSi": "12",
    "gioiTinh": "1",
    "luaChonKhamKSK": null,
    "bookingId": "689db654c46ce90d84b0ac86",
    "tenNhomDichVu": "Khám bệnh",
    "ngayKham": 1755212700000,
    "userInfoId": "689db051e1388140fef663ca",
    "isCBNV": null,
    "dichVuId": null,
    "tenKhoa": null,
    "thongTinThe": null,
    "hinhThucKham": "1",
    "hoTen": "BUI DUC TUONG",
    "maLuotKham": null,
    "tenBacSi": "BS.CKI. Nguyễn Hoàng Phương",
    "loaiDatLich": null
  },
  "message": "Thành công"
}</v>
      </c>
      <c r="I322" s="21" t="s">
        <v>108</v>
      </c>
      <c r="J322" s="6" t="s">
        <v>1314</v>
      </c>
      <c r="K322" s="6" t="s">
        <v>1319</v>
      </c>
      <c r="L322" s="132" t="s">
        <v>1384</v>
      </c>
      <c r="M322" s="6" t="s">
        <v>17</v>
      </c>
      <c r="N322" s="6"/>
      <c r="O322" s="6"/>
      <c r="P322" s="6"/>
      <c r="Q322" s="6"/>
      <c r="R322" s="97" t="str">
        <f t="shared" si="10"/>
        <v>View</v>
      </c>
      <c r="S322" s="10"/>
    </row>
    <row r="323" spans="1:19" ht="39.6" x14ac:dyDescent="0.25">
      <c r="A323" s="66"/>
      <c r="B323" s="6" t="s">
        <v>1381</v>
      </c>
      <c r="C323" s="15" t="str">
        <f>IF(B323="","-",IF(ISNA(VLOOKUP($B323,'API List'!$B$4:$S$299,2,0))=TRUE,"",VLOOKUP($B323,'API List'!$B$4:$S$299,2,0)))</f>
        <v>#52</v>
      </c>
      <c r="D323" s="15" t="str">
        <f>IF(B323="","-",IF(ISNA(VLOOKUP($B323,'API List'!$B$4:$S$298,6,0))=TRUE,"",VLOOKUP($B323,'API List'!$B$4:$S$298,6,0)))</f>
        <v>Done</v>
      </c>
      <c r="E323" s="15" t="str">
        <f>IF(B323="","-",IF(ISNA(VLOOKUP($B323,'API List'!$B$4:$S$299,3,0))=TRUE,"",VLOOKUP($B323,'API List'!$B$4:$S$299,3,0)))</f>
        <v>Đặt hẹn</v>
      </c>
      <c r="F323" s="15" t="str">
        <f>IF(B323="","-",IF(ISNA(VLOOKUP($B323,'API List'!$B$4:$S$299,9,0))=TRUE,"",VLOOKUP($B323,'API List'!$B$4:$S$299,9,0)))</f>
        <v>GET</v>
      </c>
      <c r="G323" s="15">
        <f>IF(B323="","-",IF(ISNA(VLOOKUP($B323,'API List'!$B$4:$S$299,14,0))=TRUE,"",VLOOKUP($B323,'API List'!$B$4:$S$299,14,0)))</f>
        <v>0</v>
      </c>
      <c r="H323" s="15" t="str">
        <f>IF(B323="","-",IF(ISNA(VLOOKUP($B323,'API List'!$B$4:$S$299,15,0))=TRUE,"",VLOOKUP($B323,'API List'!$B$4:$S$299,15,0)))</f>
        <v>{
  "result": 0,
  "data": {
    "tenDichVu": "Chuyên khoa Da Liễu",
    "tenPhongKham": null,
    "maCSKCB": "79071",
    "maLichHen": "689db654c46ce90d84b0ac87",
    "tinhTrangBenh": "xczx",
    "diaDiemLayMauKSK": null,
    "lyDo": null,
    "maPhongKham": null,
    "trangThaiThanhToan": 0,
    "thoiGianLayMauKSK": 0,
    "dichVu": null,
    "tenCSKCB": "Bệnh viện Hoàn Mỹ Sài Gòn",
    "maNhomDichVu": "1",
    "ngaySinh": -158184000000,
    "bookingStatus": "waiting-confirm",
    "luotDangKy": null,
    "tenNhomBenh": null,
    "hinhThucThanhToan": "cash",
    "maBaoHiemYTe": "",
    "nhomBenh": null,
    "bacSi": "12",
    "gioiTinh": "1",
    "luaChonKhamKSK": null,
    "bookingId": "689db654c46ce90d84b0ac86",
    "tenNhomDichVu": "Khám bệnh",
    "ngayKham": 1755212700000,
    "userInfoId": "689db051e1388140fef663ca",
    "isCBNV": null,
    "dichVuId": null,
    "tenKhoa": null,
    "thongTinThe": null,
    "hinhThucKham": "1",
    "hoTen": "BUI DUC TUONG",
    "maLuotKham": null,
    "tenBacSi": "BS.CKI. Nguyễn Hoàng Phương",
    "loaiDatLich": null
  },
  "message": "Thành công"
}</v>
      </c>
      <c r="I323" s="21" t="s">
        <v>108</v>
      </c>
      <c r="J323" s="6" t="s">
        <v>1314</v>
      </c>
      <c r="K323" s="6" t="s">
        <v>23</v>
      </c>
      <c r="L323" s="132" t="s">
        <v>1385</v>
      </c>
      <c r="M323" s="6" t="s">
        <v>17</v>
      </c>
      <c r="N323" s="6"/>
      <c r="O323" s="6"/>
      <c r="P323" s="6"/>
      <c r="Q323" s="6"/>
      <c r="R323" s="97" t="str">
        <f t="shared" si="10"/>
        <v>View</v>
      </c>
      <c r="S323" s="10"/>
    </row>
    <row r="324" spans="1:19" ht="26.4" x14ac:dyDescent="0.25">
      <c r="A324" s="66"/>
      <c r="B324" s="6" t="s">
        <v>1386</v>
      </c>
      <c r="C324" s="15" t="str">
        <f>IF(B324="","-",IF(ISNA(VLOOKUP($B324,'API List'!$B$4:$S$299,2,0))=TRUE,"",VLOOKUP($B324,'API List'!$B$4:$S$299,2,0)))</f>
        <v>#53</v>
      </c>
      <c r="D324" s="15" t="str">
        <f>IF(B324="","-",IF(ISNA(VLOOKUP($B324,'API List'!$B$4:$S$298,6,0))=TRUE,"",VLOOKUP($B324,'API List'!$B$4:$S$298,6,0)))</f>
        <v>Done</v>
      </c>
      <c r="E324" s="15" t="str">
        <f>IF(B324="","-",IF(ISNA(VLOOKUP($B324,'API List'!$B$4:$S$299,3,0))=TRUE,"",VLOOKUP($B324,'API List'!$B$4:$S$299,3,0)))</f>
        <v>Đặt hẹn -&gt; Edit</v>
      </c>
      <c r="F324" s="15" t="str">
        <f>IF(B324="","-",IF(ISNA(VLOOKUP($B324,'API List'!$B$4:$S$299,9,0))=TRUE,"",VLOOKUP($B324,'API List'!$B$4:$S$299,9,0)))</f>
        <v>POST</v>
      </c>
      <c r="G324" s="15" t="str">
        <f>IF(B324="","-",IF(ISNA(VLOOKUP($B324,'API List'!$B$4:$S$299,14,0))=TRUE,"",VLOOKUP($B324,'API List'!$B$4:$S$299,14,0)))</f>
        <v>{_x000D_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
      <c r="H324" s="15" t="str">
        <f>IF(B324="","-",IF(ISNA(VLOOKUP($B324,'API List'!$B$4:$S$299,15,0))=TRUE,"",VLOOKUP($B324,'API List'!$B$4:$S$299,15,0)))</f>
        <v>{_x000D_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
      <c r="I324" s="21" t="s">
        <v>108</v>
      </c>
      <c r="J324" s="6" t="s">
        <v>1314</v>
      </c>
      <c r="K324" s="6" t="s">
        <v>1337</v>
      </c>
      <c r="L324" s="132" t="s">
        <v>1387</v>
      </c>
      <c r="M324" s="6" t="s">
        <v>17</v>
      </c>
      <c r="N324" s="6"/>
      <c r="O324" s="6"/>
      <c r="P324" s="6"/>
      <c r="Q324" s="6"/>
      <c r="R324" s="97" t="str">
        <f t="shared" si="10"/>
        <v>View</v>
      </c>
      <c r="S324" s="10"/>
    </row>
    <row r="325" spans="1:19" ht="26.4" x14ac:dyDescent="0.25">
      <c r="A325" s="66"/>
      <c r="B325" s="6" t="s">
        <v>1386</v>
      </c>
      <c r="C325" s="15" t="str">
        <f>IF(B325="","-",IF(ISNA(VLOOKUP($B325,'API List'!$B$4:$S$299,2,0))=TRUE,"",VLOOKUP($B325,'API List'!$B$4:$S$299,2,0)))</f>
        <v>#53</v>
      </c>
      <c r="D325" s="15" t="str">
        <f>IF(B325="","-",IF(ISNA(VLOOKUP($B325,'API List'!$B$4:$S$298,6,0))=TRUE,"",VLOOKUP($B325,'API List'!$B$4:$S$298,6,0)))</f>
        <v>Done</v>
      </c>
      <c r="E325" s="15" t="str">
        <f>IF(B325="","-",IF(ISNA(VLOOKUP($B325,'API List'!$B$4:$S$299,3,0))=TRUE,"",VLOOKUP($B325,'API List'!$B$4:$S$299,3,0)))</f>
        <v>Đặt hẹn -&gt; Edit</v>
      </c>
      <c r="F325" s="15" t="str">
        <f>IF(B325="","-",IF(ISNA(VLOOKUP($B325,'API List'!$B$4:$S$299,9,0))=TRUE,"",VLOOKUP($B325,'API List'!$B$4:$S$299,9,0)))</f>
        <v>POST</v>
      </c>
      <c r="G325" s="15" t="str">
        <f>IF(B325="","-",IF(ISNA(VLOOKUP($B325,'API List'!$B$4:$S$299,14,0))=TRUE,"",VLOOKUP($B325,'API List'!$B$4:$S$299,14,0)))</f>
        <v>{_x000D_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
      <c r="H325" s="15" t="str">
        <f>IF(B325="","-",IF(ISNA(VLOOKUP($B325,'API List'!$B$4:$S$299,15,0))=TRUE,"",VLOOKUP($B325,'API List'!$B$4:$S$299,15,0)))</f>
        <v>{_x000D_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
      <c r="I325" s="21" t="s">
        <v>108</v>
      </c>
      <c r="J325" s="6" t="s">
        <v>1314</v>
      </c>
      <c r="K325" s="6" t="s">
        <v>1184</v>
      </c>
      <c r="L325" s="132" t="s">
        <v>1315</v>
      </c>
      <c r="M325" s="6" t="s">
        <v>17</v>
      </c>
      <c r="N325" s="6"/>
      <c r="O325" s="6"/>
      <c r="P325" s="6"/>
      <c r="Q325" s="6"/>
      <c r="R325" s="97" t="str">
        <f t="shared" si="10"/>
        <v>View</v>
      </c>
      <c r="S325" s="10"/>
    </row>
    <row r="326" spans="1:19" ht="26.4" x14ac:dyDescent="0.25">
      <c r="A326" s="66"/>
      <c r="B326" s="6" t="s">
        <v>1386</v>
      </c>
      <c r="C326" s="15" t="str">
        <f>IF(B326="","-",IF(ISNA(VLOOKUP($B326,'API List'!$B$4:$S$299,2,0))=TRUE,"",VLOOKUP($B326,'API List'!$B$4:$S$299,2,0)))</f>
        <v>#53</v>
      </c>
      <c r="D326" s="15" t="str">
        <f>IF(B326="","-",IF(ISNA(VLOOKUP($B326,'API List'!$B$4:$S$298,6,0))=TRUE,"",VLOOKUP($B326,'API List'!$B$4:$S$298,6,0)))</f>
        <v>Done</v>
      </c>
      <c r="E326" s="15" t="str">
        <f>IF(B326="","-",IF(ISNA(VLOOKUP($B326,'API List'!$B$4:$S$299,3,0))=TRUE,"",VLOOKUP($B326,'API List'!$B$4:$S$299,3,0)))</f>
        <v>Đặt hẹn -&gt; Edit</v>
      </c>
      <c r="F326" s="15" t="str">
        <f>IF(B326="","-",IF(ISNA(VLOOKUP($B326,'API List'!$B$4:$S$299,9,0))=TRUE,"",VLOOKUP($B326,'API List'!$B$4:$S$299,9,0)))</f>
        <v>POST</v>
      </c>
      <c r="G326" s="15" t="str">
        <f>IF(B326="","-",IF(ISNA(VLOOKUP($B326,'API List'!$B$4:$S$299,14,0))=TRUE,"",VLOOKUP($B326,'API List'!$B$4:$S$299,14,0)))</f>
        <v>{_x000D_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
      <c r="H326" s="15" t="str">
        <f>IF(B326="","-",IF(ISNA(VLOOKUP($B326,'API List'!$B$4:$S$299,15,0))=TRUE,"",VLOOKUP($B326,'API List'!$B$4:$S$299,15,0)))</f>
        <v>{_x000D_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
      <c r="I326" s="21" t="s">
        <v>108</v>
      </c>
      <c r="J326" s="6" t="s">
        <v>1314</v>
      </c>
      <c r="K326" s="6" t="s">
        <v>1362</v>
      </c>
      <c r="L326" s="132" t="s">
        <v>1388</v>
      </c>
      <c r="M326" s="6" t="s">
        <v>12</v>
      </c>
      <c r="N326" s="6"/>
      <c r="O326" s="6"/>
      <c r="P326" s="179" t="s">
        <v>1245</v>
      </c>
      <c r="Q326" s="6" t="s">
        <v>1389</v>
      </c>
      <c r="R326" s="97" t="str">
        <f t="shared" si="10"/>
        <v>View</v>
      </c>
      <c r="S326" s="10"/>
    </row>
    <row r="327" spans="1:19" ht="26.4" x14ac:dyDescent="0.25">
      <c r="A327" s="66"/>
      <c r="B327" s="6" t="s">
        <v>1386</v>
      </c>
      <c r="C327" s="15" t="str">
        <f>IF(B327="","-",IF(ISNA(VLOOKUP($B327,'API List'!$B$4:$S$299,2,0))=TRUE,"",VLOOKUP($B327,'API List'!$B$4:$S$299,2,0)))</f>
        <v>#53</v>
      </c>
      <c r="D327" s="15" t="str">
        <f>IF(B327="","-",IF(ISNA(VLOOKUP($B327,'API List'!$B$4:$S$298,6,0))=TRUE,"",VLOOKUP($B327,'API List'!$B$4:$S$298,6,0)))</f>
        <v>Done</v>
      </c>
      <c r="E327" s="15" t="str">
        <f>IF(B327="","-",IF(ISNA(VLOOKUP($B327,'API List'!$B$4:$S$299,3,0))=TRUE,"",VLOOKUP($B327,'API List'!$B$4:$S$299,3,0)))</f>
        <v>Đặt hẹn -&gt; Edit</v>
      </c>
      <c r="F327" s="15" t="str">
        <f>IF(B327="","-",IF(ISNA(VLOOKUP($B327,'API List'!$B$4:$S$299,9,0))=TRUE,"",VLOOKUP($B327,'API List'!$B$4:$S$299,9,0)))</f>
        <v>POST</v>
      </c>
      <c r="G327" s="15" t="str">
        <f>IF(B327="","-",IF(ISNA(VLOOKUP($B327,'API List'!$B$4:$S$299,14,0))=TRUE,"",VLOOKUP($B327,'API List'!$B$4:$S$299,14,0)))</f>
        <v>{_x000D_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
      <c r="H327" s="15" t="str">
        <f>IF(B327="","-",IF(ISNA(VLOOKUP($B327,'API List'!$B$4:$S$299,15,0))=TRUE,"",VLOOKUP($B327,'API List'!$B$4:$S$299,15,0)))</f>
        <v>{_x000D_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
      <c r="I327" s="21" t="s">
        <v>108</v>
      </c>
      <c r="J327" s="6" t="s">
        <v>1314</v>
      </c>
      <c r="K327" s="6" t="s">
        <v>1337</v>
      </c>
      <c r="L327" s="132" t="s">
        <v>1390</v>
      </c>
      <c r="M327" s="6" t="s">
        <v>17</v>
      </c>
      <c r="N327" s="6"/>
      <c r="O327" s="6"/>
      <c r="P327" s="6"/>
      <c r="Q327" s="6"/>
      <c r="R327" s="97" t="str">
        <f t="shared" si="10"/>
        <v>View</v>
      </c>
      <c r="S327" s="10"/>
    </row>
    <row r="328" spans="1:19" ht="26.4" x14ac:dyDescent="0.25">
      <c r="A328" s="66"/>
      <c r="B328" s="6" t="s">
        <v>1386</v>
      </c>
      <c r="C328" s="15" t="str">
        <f>IF(B328="","-",IF(ISNA(VLOOKUP($B328,'API List'!$B$4:$S$299,2,0))=TRUE,"",VLOOKUP($B328,'API List'!$B$4:$S$299,2,0)))</f>
        <v>#53</v>
      </c>
      <c r="D328" s="15" t="str">
        <f>IF(B328="","-",IF(ISNA(VLOOKUP($B328,'API List'!$B$4:$S$298,6,0))=TRUE,"",VLOOKUP($B328,'API List'!$B$4:$S$298,6,0)))</f>
        <v>Done</v>
      </c>
      <c r="E328" s="15" t="str">
        <f>IF(B328="","-",IF(ISNA(VLOOKUP($B328,'API List'!$B$4:$S$299,3,0))=TRUE,"",VLOOKUP($B328,'API List'!$B$4:$S$299,3,0)))</f>
        <v>Đặt hẹn -&gt; Edit</v>
      </c>
      <c r="F328" s="15" t="str">
        <f>IF(B328="","-",IF(ISNA(VLOOKUP($B328,'API List'!$B$4:$S$299,9,0))=TRUE,"",VLOOKUP($B328,'API List'!$B$4:$S$299,9,0)))</f>
        <v>POST</v>
      </c>
      <c r="G328" s="15" t="str">
        <f>IF(B328="","-",IF(ISNA(VLOOKUP($B328,'API List'!$B$4:$S$299,14,0))=TRUE,"",VLOOKUP($B328,'API List'!$B$4:$S$299,14,0)))</f>
        <v>{_x000D_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
      <c r="H328" s="15" t="str">
        <f>IF(B328="","-",IF(ISNA(VLOOKUP($B328,'API List'!$B$4:$S$299,15,0))=TRUE,"",VLOOKUP($B328,'API List'!$B$4:$S$299,15,0)))</f>
        <v>{_x000D_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
      <c r="I328" s="21" t="s">
        <v>108</v>
      </c>
      <c r="J328" s="6" t="s">
        <v>1314</v>
      </c>
      <c r="K328" s="6" t="s">
        <v>1337</v>
      </c>
      <c r="L328" s="132" t="s">
        <v>1391</v>
      </c>
      <c r="M328" s="6" t="s">
        <v>17</v>
      </c>
      <c r="N328" s="6"/>
      <c r="O328" s="6"/>
      <c r="P328" s="6"/>
      <c r="Q328" s="6"/>
      <c r="R328" s="97" t="str">
        <f t="shared" si="10"/>
        <v>View</v>
      </c>
      <c r="S328" s="10"/>
    </row>
    <row r="329" spans="1:19" ht="52.8" x14ac:dyDescent="0.25">
      <c r="A329" s="66"/>
      <c r="B329" s="6" t="s">
        <v>1386</v>
      </c>
      <c r="C329" s="15" t="str">
        <f>IF(B329="","-",IF(ISNA(VLOOKUP($B329,'API List'!$B$4:$S$299,2,0))=TRUE,"",VLOOKUP($B329,'API List'!$B$4:$S$299,2,0)))</f>
        <v>#53</v>
      </c>
      <c r="D329" s="15" t="str">
        <f>IF(B329="","-",IF(ISNA(VLOOKUP($B329,'API List'!$B$4:$S$298,6,0))=TRUE,"",VLOOKUP($B329,'API List'!$B$4:$S$298,6,0)))</f>
        <v>Done</v>
      </c>
      <c r="E329" s="15" t="str">
        <f>IF(B329="","-",IF(ISNA(VLOOKUP($B329,'API List'!$B$4:$S$299,3,0))=TRUE,"",VLOOKUP($B329,'API List'!$B$4:$S$299,3,0)))</f>
        <v>Đặt hẹn -&gt; Edit</v>
      </c>
      <c r="F329" s="15" t="str">
        <f>IF(B329="","-",IF(ISNA(VLOOKUP($B329,'API List'!$B$4:$S$299,9,0))=TRUE,"",VLOOKUP($B329,'API List'!$B$4:$S$299,9,0)))</f>
        <v>POST</v>
      </c>
      <c r="G329" s="15" t="str">
        <f>IF(B329="","-",IF(ISNA(VLOOKUP($B329,'API List'!$B$4:$S$299,14,0))=TRUE,"",VLOOKUP($B329,'API List'!$B$4:$S$299,14,0)))</f>
        <v>{_x000D_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
      <c r="H329" s="15" t="str">
        <f>IF(B329="","-",IF(ISNA(VLOOKUP($B329,'API List'!$B$4:$S$299,15,0))=TRUE,"",VLOOKUP($B329,'API List'!$B$4:$S$299,15,0)))</f>
        <v>{_x000D_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
      <c r="I329" s="21" t="s">
        <v>108</v>
      </c>
      <c r="J329" s="6" t="s">
        <v>1314</v>
      </c>
      <c r="K329" s="6" t="s">
        <v>1319</v>
      </c>
      <c r="L329" s="132" t="s">
        <v>1392</v>
      </c>
      <c r="M329" s="6" t="s">
        <v>17</v>
      </c>
      <c r="N329" s="6"/>
      <c r="O329" s="6"/>
      <c r="P329" s="6"/>
      <c r="Q329" s="6"/>
      <c r="R329" s="97" t="str">
        <f t="shared" si="10"/>
        <v>View</v>
      </c>
      <c r="S329" s="10"/>
    </row>
    <row r="330" spans="1:19" ht="39.6" x14ac:dyDescent="0.25">
      <c r="A330" s="66"/>
      <c r="B330" s="6" t="s">
        <v>1386</v>
      </c>
      <c r="C330" s="15" t="str">
        <f>IF(B330="","-",IF(ISNA(VLOOKUP($B330,'API List'!$B$4:$S$299,2,0))=TRUE,"",VLOOKUP($B330,'API List'!$B$4:$S$299,2,0)))</f>
        <v>#53</v>
      </c>
      <c r="D330" s="15" t="str">
        <f>IF(B330="","-",IF(ISNA(VLOOKUP($B330,'API List'!$B$4:$S$298,6,0))=TRUE,"",VLOOKUP($B330,'API List'!$B$4:$S$298,6,0)))</f>
        <v>Done</v>
      </c>
      <c r="E330" s="15" t="str">
        <f>IF(B330="","-",IF(ISNA(VLOOKUP($B330,'API List'!$B$4:$S$299,3,0))=TRUE,"",VLOOKUP($B330,'API List'!$B$4:$S$299,3,0)))</f>
        <v>Đặt hẹn -&gt; Edit</v>
      </c>
      <c r="F330" s="15" t="str">
        <f>IF(B330="","-",IF(ISNA(VLOOKUP($B330,'API List'!$B$4:$S$299,9,0))=TRUE,"",VLOOKUP($B330,'API List'!$B$4:$S$299,9,0)))</f>
        <v>POST</v>
      </c>
      <c r="G330" s="15" t="str">
        <f>IF(B330="","-",IF(ISNA(VLOOKUP($B330,'API List'!$B$4:$S$299,14,0))=TRUE,"",VLOOKUP($B330,'API List'!$B$4:$S$299,14,0)))</f>
        <v>{_x000D_
  "tenDichVu": "Chuyên khoa Da Liễu",_x000D_
  "maTimeSlot": "32728295957",_x000D_
  "ownerId": "689db051e1388140fef663c9",_x000D_
  "chuyenKhoaId": "003",_x000D_
  "bookingId": "689db654c46ce90d84b0ac86",_x000D_
  "dichVuId": null,_x000D_
  "crmId": "452620854902",_x000D_
  "tenKhoa": null,_x000D_
  "thoiGianKhamUnixTime": 1755213300000,_x000D_
  "bacSiId": "16",_x000D_
  "maNhomDichVu": "1",_x000D_
  "tenChuyenKhoa": "Chuyên khoa Da Liễu",_x000D_
  "thoiGianKhamCu": 1755212700000,_x000D_
  "maKhoa": null,_x000D_
  "tenBacSi": ""_x000D_
}</v>
      </c>
      <c r="H330" s="15" t="str">
        <f>IF(B330="","-",IF(ISNA(VLOOKUP($B330,'API List'!$B$4:$S$299,15,0))=TRUE,"",VLOOKUP($B330,'API List'!$B$4:$S$299,15,0)))</f>
        <v>{_x000D_
  "result": 0,_x000D_
  "data": {_x000D_
    "tenDichVu": "Chuyên khoa Da Liễu",_x000D_
    "maCSKCB": "79071",_x000D_
    "tinhTrangBenh": "xczx",_x000D_
    "bacSi": "16",_x000D_
    "lyDo": null,_x000D_
    "gioiTinh": "1",_x000D_
    "bookingId": "689db654c46ce90d84b0ac86",_x000D_
    "ngaySinhStr": null,_x000D_
    "ngayKham": 1755213300000,_x000D_
    "userInfoId": "689db051e1388140fef663ca",_x000D_
    "dichVu": null,_x000D_
    "tenCSKCB": null,_x000D_
    "ngaySinh": -158184000000,_x000D_
    "bookingStatus": "waiting-confirm",_x000D_
    "luotDangKy": null,_x000D_
    "hinhThucKham": "1",_x000D_
    "hoTen": "BUI DUC TUONG",_x000D_
    "maLuotKham": null,_x000D_
    "tenBacSi": "",_x000D_
    "maBaoHiemYTe": ""_x000D_
  },_x000D_
  "message": "Thành công"_x000D_
}</v>
      </c>
      <c r="I330" s="21" t="s">
        <v>108</v>
      </c>
      <c r="J330" s="6" t="s">
        <v>1314</v>
      </c>
      <c r="K330" s="6" t="s">
        <v>23</v>
      </c>
      <c r="L330" s="132" t="s">
        <v>1393</v>
      </c>
      <c r="M330" s="6" t="s">
        <v>17</v>
      </c>
      <c r="N330" s="6"/>
      <c r="O330" s="6"/>
      <c r="P330" s="6"/>
      <c r="Q330" s="6"/>
      <c r="R330" s="97" t="str">
        <f t="shared" si="10"/>
        <v>View</v>
      </c>
      <c r="S330" s="10"/>
    </row>
    <row r="331" spans="1:19" ht="39.6" x14ac:dyDescent="0.25">
      <c r="A331" s="66"/>
      <c r="B331" s="6" t="s">
        <v>1394</v>
      </c>
      <c r="C331" s="15" t="str">
        <f>IF(B331="","-",IF(ISNA(VLOOKUP($B331,'API List'!$B$4:$S$299,2,0))=TRUE,"",VLOOKUP($B331,'API List'!$B$4:$S$299,2,0)))</f>
        <v>#54</v>
      </c>
      <c r="D331" s="15" t="str">
        <f>IF(B331="","-",IF(ISNA(VLOOKUP($B331,'API List'!$B$4:$S$298,6,0))=TRUE,"",VLOOKUP($B331,'API List'!$B$4:$S$298,6,0)))</f>
        <v>Done</v>
      </c>
      <c r="E331" s="15" t="str">
        <f>IF(B331="","-",IF(ISNA(VLOOKUP($B331,'API List'!$B$4:$S$299,3,0))=TRUE,"",VLOOKUP($B331,'API List'!$B$4:$S$299,3,0)))</f>
        <v>Đặt hẹn -&gt; Hủy lịch hẹn</v>
      </c>
      <c r="F331" s="15" t="str">
        <f>IF(B331="","-",IF(ISNA(VLOOKUP($B331,'API List'!$B$4:$S$299,9,0))=TRUE,"",VLOOKUP($B331,'API List'!$B$4:$S$299,9,0)))</f>
        <v>POST</v>
      </c>
      <c r="G331" s="15" t="str">
        <f>IF(B331="","-",IF(ISNA(VLOOKUP($B331,'API List'!$B$4:$S$299,14,0))=TRUE,"",VLOOKUP($B331,'API List'!$B$4:$S$299,14,0)))</f>
        <v>{"reason": "D"}</v>
      </c>
      <c r="H331" s="15" t="str">
        <f>IF(B331="","-",IF(ISNA(VLOOKUP($B331,'API List'!$B$4:$S$299,15,0))=TRUE,"",VLOOKUP($B331,'API List'!$B$4:$S$299,15,0)))</f>
        <v>{_x000D_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v>
      </c>
      <c r="I331" s="21" t="s">
        <v>108</v>
      </c>
      <c r="J331" s="6" t="s">
        <v>1314</v>
      </c>
      <c r="K331" s="6" t="s">
        <v>1184</v>
      </c>
      <c r="L331" s="132" t="s">
        <v>1315</v>
      </c>
      <c r="M331" s="6" t="s">
        <v>17</v>
      </c>
      <c r="N331" s="6"/>
      <c r="O331" s="6"/>
      <c r="P331" s="6"/>
      <c r="Q331" s="6"/>
      <c r="R331" s="97" t="str">
        <f t="shared" si="10"/>
        <v>View</v>
      </c>
      <c r="S331" s="10"/>
    </row>
    <row r="332" spans="1:19" ht="39.6" x14ac:dyDescent="0.25">
      <c r="A332" s="66"/>
      <c r="B332" s="6" t="s">
        <v>1394</v>
      </c>
      <c r="C332" s="15" t="str">
        <f>IF(B332="","-",IF(ISNA(VLOOKUP($B332,'API List'!$B$4:$S$299,2,0))=TRUE,"",VLOOKUP($B332,'API List'!$B$4:$S$299,2,0)))</f>
        <v>#54</v>
      </c>
      <c r="D332" s="15" t="str">
        <f>IF(B332="","-",IF(ISNA(VLOOKUP($B332,'API List'!$B$4:$S$298,6,0))=TRUE,"",VLOOKUP($B332,'API List'!$B$4:$S$298,6,0)))</f>
        <v>Done</v>
      </c>
      <c r="E332" s="15" t="str">
        <f>IF(B332="","-",IF(ISNA(VLOOKUP($B332,'API List'!$B$4:$S$299,3,0))=TRUE,"",VLOOKUP($B332,'API List'!$B$4:$S$299,3,0)))</f>
        <v>Đặt hẹn -&gt; Hủy lịch hẹn</v>
      </c>
      <c r="F332" s="15" t="str">
        <f>IF(B332="","-",IF(ISNA(VLOOKUP($B332,'API List'!$B$4:$S$299,9,0))=TRUE,"",VLOOKUP($B332,'API List'!$B$4:$S$299,9,0)))</f>
        <v>POST</v>
      </c>
      <c r="G332" s="15" t="str">
        <f>IF(B332="","-",IF(ISNA(VLOOKUP($B332,'API List'!$B$4:$S$299,14,0))=TRUE,"",VLOOKUP($B332,'API List'!$B$4:$S$299,14,0)))</f>
        <v>{"reason": "D"}</v>
      </c>
      <c r="H332" s="15" t="str">
        <f>IF(B332="","-",IF(ISNA(VLOOKUP($B332,'API List'!$B$4:$S$299,15,0))=TRUE,"",VLOOKUP($B332,'API List'!$B$4:$S$299,15,0)))</f>
        <v>{_x000D_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v>
      </c>
      <c r="I332" s="21" t="s">
        <v>108</v>
      </c>
      <c r="J332" s="6" t="s">
        <v>1314</v>
      </c>
      <c r="K332" s="6" t="s">
        <v>1337</v>
      </c>
      <c r="L332" s="132" t="s">
        <v>1395</v>
      </c>
      <c r="M332" s="6" t="s">
        <v>12</v>
      </c>
      <c r="N332" s="6"/>
      <c r="O332" s="6"/>
      <c r="P332" s="179" t="s">
        <v>1396</v>
      </c>
      <c r="Q332" s="6" t="s">
        <v>1397</v>
      </c>
      <c r="R332" s="97" t="str">
        <f t="shared" si="10"/>
        <v>View</v>
      </c>
      <c r="S332" s="10"/>
    </row>
    <row r="333" spans="1:19" ht="39.6" x14ac:dyDescent="0.25">
      <c r="A333" s="66"/>
      <c r="B333" s="6" t="s">
        <v>1394</v>
      </c>
      <c r="C333" s="15" t="str">
        <f>IF(B333="","-",IF(ISNA(VLOOKUP($B333,'API List'!$B$4:$S$299,2,0))=TRUE,"",VLOOKUP($B333,'API List'!$B$4:$S$299,2,0)))</f>
        <v>#54</v>
      </c>
      <c r="D333" s="15" t="str">
        <f>IF(B333="","-",IF(ISNA(VLOOKUP($B333,'API List'!$B$4:$S$298,6,0))=TRUE,"",VLOOKUP($B333,'API List'!$B$4:$S$298,6,0)))</f>
        <v>Done</v>
      </c>
      <c r="E333" s="15" t="str">
        <f>IF(B333="","-",IF(ISNA(VLOOKUP($B333,'API List'!$B$4:$S$299,3,0))=TRUE,"",VLOOKUP($B333,'API List'!$B$4:$S$299,3,0)))</f>
        <v>Đặt hẹn -&gt; Hủy lịch hẹn</v>
      </c>
      <c r="F333" s="15" t="str">
        <f>IF(B333="","-",IF(ISNA(VLOOKUP($B333,'API List'!$B$4:$S$299,9,0))=TRUE,"",VLOOKUP($B333,'API List'!$B$4:$S$299,9,0)))</f>
        <v>POST</v>
      </c>
      <c r="G333" s="15" t="str">
        <f>IF(B333="","-",IF(ISNA(VLOOKUP($B333,'API List'!$B$4:$S$299,14,0))=TRUE,"",VLOOKUP($B333,'API List'!$B$4:$S$299,14,0)))</f>
        <v>{"reason": "D"}</v>
      </c>
      <c r="H333" s="15" t="str">
        <f>IF(B333="","-",IF(ISNA(VLOOKUP($B333,'API List'!$B$4:$S$299,15,0))=TRUE,"",VLOOKUP($B333,'API List'!$B$4:$S$299,15,0)))</f>
        <v>{_x000D_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v>
      </c>
      <c r="I333" s="21" t="s">
        <v>108</v>
      </c>
      <c r="J333" s="6" t="s">
        <v>1314</v>
      </c>
      <c r="K333" s="6" t="s">
        <v>23</v>
      </c>
      <c r="L333" s="132" t="s">
        <v>1393</v>
      </c>
      <c r="M333" s="6" t="s">
        <v>17</v>
      </c>
      <c r="N333" s="6"/>
      <c r="O333" s="6"/>
      <c r="P333" s="6"/>
      <c r="Q333" s="6"/>
      <c r="R333" s="97" t="str">
        <f t="shared" si="10"/>
        <v>View</v>
      </c>
      <c r="S333" s="10"/>
    </row>
    <row r="334" spans="1:19" ht="39.6" x14ac:dyDescent="0.25">
      <c r="A334" s="66"/>
      <c r="B334" s="6" t="s">
        <v>1394</v>
      </c>
      <c r="C334" s="15" t="str">
        <f>IF(B334="","-",IF(ISNA(VLOOKUP($B334,'API List'!$B$4:$S$299,2,0))=TRUE,"",VLOOKUP($B334,'API List'!$B$4:$S$299,2,0)))</f>
        <v>#54</v>
      </c>
      <c r="D334" s="15" t="str">
        <f>IF(B334="","-",IF(ISNA(VLOOKUP($B334,'API List'!$B$4:$S$298,6,0))=TRUE,"",VLOOKUP($B334,'API List'!$B$4:$S$298,6,0)))</f>
        <v>Done</v>
      </c>
      <c r="E334" s="15" t="str">
        <f>IF(B334="","-",IF(ISNA(VLOOKUP($B334,'API List'!$B$4:$S$299,3,0))=TRUE,"",VLOOKUP($B334,'API List'!$B$4:$S$299,3,0)))</f>
        <v>Đặt hẹn -&gt; Hủy lịch hẹn</v>
      </c>
      <c r="F334" s="15" t="str">
        <f>IF(B334="","-",IF(ISNA(VLOOKUP($B334,'API List'!$B$4:$S$299,9,0))=TRUE,"",VLOOKUP($B334,'API List'!$B$4:$S$299,9,0)))</f>
        <v>POST</v>
      </c>
      <c r="G334" s="15" t="str">
        <f>IF(B334="","-",IF(ISNA(VLOOKUP($B334,'API List'!$B$4:$S$299,14,0))=TRUE,"",VLOOKUP($B334,'API List'!$B$4:$S$299,14,0)))</f>
        <v>{"reason": "D"}</v>
      </c>
      <c r="H334" s="15" t="str">
        <f>IF(B334="","-",IF(ISNA(VLOOKUP($B334,'API List'!$B$4:$S$299,15,0))=TRUE,"",VLOOKUP($B334,'API List'!$B$4:$S$299,15,0)))</f>
        <v>{_x000D_
  "result": 0,_x000D_
  "data": {_x000D_
    "tenDichVu": "",_x000D_
    "maCSKCB": "79071",_x000D_
    "tinhTrangBenh": "xczx",_x000D_
    "bacSi": "16",_x000D_
    "lyDo": "D",_x000D_
    "gioiTinh": "1",_x000D_
    "bookingId": "689db654c46ce90d84b0ac86",_x000D_
    "ngaySinhStr": null,_x000D_
    "ngayKham": 1755213300000,_x000D_
    "userInfoId": "689db051e1388140fef663ca",_x000D_
    "dichVu": null,_x000D_
    "tenCSKCB": "Bệnh viện Hoàn Mỹ Sài Gòn",_x000D_
    "ngaySinh": -158184000000,_x000D_
    "bookingStatus": "canceled",_x000D_
    "luotDangKy": null,_x000D_
    "hinhThucKham": "1",_x000D_
    "hoTen": "BUI DUC TUONG",_x000D_
    "maLuotKham": null,_x000D_
    "tenBacSi": "",_x000D_
    "maBaoHiemYTe": ""_x000D_
  },_x000D_
  "message": "Thành công"_x000D_
}</v>
      </c>
      <c r="I334" s="21" t="s">
        <v>108</v>
      </c>
      <c r="J334" s="6" t="s">
        <v>1314</v>
      </c>
      <c r="K334" s="6" t="s">
        <v>1362</v>
      </c>
      <c r="L334" s="132" t="s">
        <v>1382</v>
      </c>
      <c r="M334" s="6" t="s">
        <v>12</v>
      </c>
      <c r="N334" s="6"/>
      <c r="O334" s="6"/>
      <c r="P334" s="179" t="s">
        <v>1245</v>
      </c>
      <c r="Q334" s="6" t="s">
        <v>1398</v>
      </c>
      <c r="R334" s="97" t="str">
        <f t="shared" si="10"/>
        <v>View</v>
      </c>
      <c r="S334" s="10"/>
    </row>
    <row r="335" spans="1:19" x14ac:dyDescent="0.25">
      <c r="A335" s="66"/>
      <c r="B335" s="6"/>
      <c r="C335" s="15" t="str">
        <f>IF(B335="","-",IF(ISNA(VLOOKUP($B335,'API List'!$B$4:$S$299,2,0))=TRUE,"",VLOOKUP($B335,'API List'!$B$4:$S$299,2,0)))</f>
        <v>-</v>
      </c>
      <c r="D335" s="15" t="str">
        <f>IF(B335="","-",IF(ISNA(VLOOKUP($B335,'API List'!$B$4:$S$298,6,0))=TRUE,"",VLOOKUP($B335,'API List'!$B$4:$S$298,6,0)))</f>
        <v>-</v>
      </c>
      <c r="E335" s="15" t="str">
        <f>IF(B335="","-",IF(ISNA(VLOOKUP($B335,'API List'!$B$4:$S$299,3,0))=TRUE,"",VLOOKUP($B335,'API List'!$B$4:$S$299,3,0)))</f>
        <v>-</v>
      </c>
      <c r="F335" s="15" t="str">
        <f>IF(B335="","-",IF(ISNA(VLOOKUP($B335,'API List'!$B$4:$S$299,9,0))=TRUE,"",VLOOKUP($B335,'API List'!$B$4:$S$299,9,0)))</f>
        <v>-</v>
      </c>
      <c r="G335" s="15" t="str">
        <f>IF(B335="","-",IF(ISNA(VLOOKUP($B335,'API List'!$B$4:$S$299,14,0))=TRUE,"",VLOOKUP($B335,'API List'!$B$4:$S$299,14,0)))</f>
        <v>-</v>
      </c>
      <c r="H335" s="15" t="str">
        <f>IF(B335="","-",IF(ISNA(VLOOKUP($B335,'API List'!$B$4:$S$299,15,0))=TRUE,"",VLOOKUP($B335,'API List'!$B$4:$S$299,15,0)))</f>
        <v>-</v>
      </c>
      <c r="I335" s="21" t="s">
        <v>108</v>
      </c>
      <c r="J335" s="6"/>
      <c r="K335" s="6"/>
      <c r="L335" s="6"/>
      <c r="M335" s="6"/>
      <c r="N335" s="6"/>
      <c r="O335" s="6"/>
      <c r="P335" s="6"/>
      <c r="Q335" s="6"/>
      <c r="R335" s="97" t="str">
        <f t="shared" si="10"/>
        <v>View</v>
      </c>
      <c r="S335" s="10"/>
    </row>
    <row r="336" spans="1:19" ht="39.6" x14ac:dyDescent="0.25">
      <c r="A336" s="66"/>
      <c r="B336" s="6" t="s">
        <v>1399</v>
      </c>
      <c r="C336" s="15" t="str">
        <f>IF(B336="","-",IF(ISNA(VLOOKUP($B336,'API List'!$B$4:$S$299,2,0))=TRUE,"",VLOOKUP($B336,'API List'!$B$4:$S$299,2,0)))</f>
        <v>#94</v>
      </c>
      <c r="D336" s="15" t="str">
        <f>IF(B336="","-",IF(ISNA(VLOOKUP($B336,'API List'!$B$4:$S$298,6,0))=TRUE,"",VLOOKUP($B336,'API List'!$B$4:$S$298,6,0)))</f>
        <v>Done</v>
      </c>
      <c r="E336" s="15" t="str">
        <f>IF(B336="","-",IF(ISNA(VLOOKUP($B336,'API List'!$B$4:$S$299,3,0))=TRUE,"",VLOOKUP($B336,'API List'!$B$4:$S$299,3,0)))</f>
        <v>Kết quả khám bệnh</v>
      </c>
      <c r="F336" s="15" t="str">
        <f>IF(B336="","-",IF(ISNA(VLOOKUP($B336,'API List'!$B$4:$S$299,9,0))=TRUE,"",VLOOKUP($B336,'API List'!$B$4:$S$299,9,0)))</f>
        <v>POST</v>
      </c>
      <c r="G336" s="15" t="str">
        <f>IF(B336="","-",IF(ISNA(VLOOKUP($B336,'API List'!$B$4:$S$299,14,0))=TRUE,"",VLOOKUP($B336,'API List'!$B$4:$S$299,14,0)))</f>
        <v>{"mpi": "250004203"}</v>
      </c>
      <c r="H336" s="15" t="str">
        <f>IF(B336="","-",IF(ISNA(VLOOKUP($B336,'API List'!$B$4:$S$299,15,0))=TRUE,"",VLOOKUP($B336,'API List'!$B$4:$S$299,15,0)))</f>
        <v>[]</v>
      </c>
      <c r="I336" s="21" t="s">
        <v>108</v>
      </c>
      <c r="J336" s="6" t="s">
        <v>1314</v>
      </c>
      <c r="K336" s="6" t="s">
        <v>1184</v>
      </c>
      <c r="L336" s="132" t="s">
        <v>1315</v>
      </c>
      <c r="M336" s="6" t="s">
        <v>17</v>
      </c>
      <c r="N336" s="6"/>
      <c r="O336" s="6"/>
      <c r="P336" s="6"/>
      <c r="Q336" s="6"/>
      <c r="R336" s="97" t="str">
        <f t="shared" ref="R336:R366" si="11">HYPERLINK("#'"&amp;Q336&amp;"'!A1","View")</f>
        <v>View</v>
      </c>
      <c r="S336" s="10"/>
    </row>
    <row r="337" spans="1:19" ht="39.6" x14ac:dyDescent="0.25">
      <c r="A337" s="66"/>
      <c r="B337" s="6" t="s">
        <v>1399</v>
      </c>
      <c r="C337" s="15" t="str">
        <f>IF(B337="","-",IF(ISNA(VLOOKUP($B337,'API List'!$B$4:$S$299,2,0))=TRUE,"",VLOOKUP($B337,'API List'!$B$4:$S$299,2,0)))</f>
        <v>#94</v>
      </c>
      <c r="D337" s="15" t="str">
        <f>IF(B337="","-",IF(ISNA(VLOOKUP($B337,'API List'!$B$4:$S$298,6,0))=TRUE,"",VLOOKUP($B337,'API List'!$B$4:$S$298,6,0)))</f>
        <v>Done</v>
      </c>
      <c r="E337" s="15" t="str">
        <f>IF(B337="","-",IF(ISNA(VLOOKUP($B337,'API List'!$B$4:$S$299,3,0))=TRUE,"",VLOOKUP($B337,'API List'!$B$4:$S$299,3,0)))</f>
        <v>Kết quả khám bệnh</v>
      </c>
      <c r="F337" s="15" t="str">
        <f>IF(B337="","-",IF(ISNA(VLOOKUP($B337,'API List'!$B$4:$S$299,9,0))=TRUE,"",VLOOKUP($B337,'API List'!$B$4:$S$299,9,0)))</f>
        <v>POST</v>
      </c>
      <c r="G337" s="15" t="str">
        <f>IF(B337="","-",IF(ISNA(VLOOKUP($B337,'API List'!$B$4:$S$299,14,0))=TRUE,"",VLOOKUP($B337,'API List'!$B$4:$S$299,14,0)))</f>
        <v>{"mpi": "250004203"}</v>
      </c>
      <c r="H337" s="15" t="str">
        <f>IF(B337="","-",IF(ISNA(VLOOKUP($B337,'API List'!$B$4:$S$299,15,0))=TRUE,"",VLOOKUP($B337,'API List'!$B$4:$S$299,15,0)))</f>
        <v>[]</v>
      </c>
      <c r="I337" s="21" t="s">
        <v>108</v>
      </c>
      <c r="J337" s="6" t="s">
        <v>1314</v>
      </c>
      <c r="K337" s="6" t="s">
        <v>1365</v>
      </c>
      <c r="L337" s="132" t="s">
        <v>1385</v>
      </c>
      <c r="M337" s="6" t="s">
        <v>17</v>
      </c>
      <c r="N337" s="6"/>
      <c r="O337" s="6"/>
      <c r="P337" s="6"/>
      <c r="Q337" s="6"/>
      <c r="R337" s="97" t="str">
        <f t="shared" si="11"/>
        <v>View</v>
      </c>
      <c r="S337" s="10"/>
    </row>
    <row r="338" spans="1:19" ht="39.6" x14ac:dyDescent="0.25">
      <c r="A338" s="66"/>
      <c r="B338" s="6" t="s">
        <v>1399</v>
      </c>
      <c r="C338" s="15" t="str">
        <f>IF(B338="","-",IF(ISNA(VLOOKUP($B338,'API List'!$B$4:$S$299,2,0))=TRUE,"",VLOOKUP($B338,'API List'!$B$4:$S$299,2,0)))</f>
        <v>#94</v>
      </c>
      <c r="D338" s="15" t="str">
        <f>IF(B338="","-",IF(ISNA(VLOOKUP($B338,'API List'!$B$4:$S$298,6,0))=TRUE,"",VLOOKUP($B338,'API List'!$B$4:$S$298,6,0)))</f>
        <v>Done</v>
      </c>
      <c r="E338" s="15" t="str">
        <f>IF(B338="","-",IF(ISNA(VLOOKUP($B338,'API List'!$B$4:$S$299,3,0))=TRUE,"",VLOOKUP($B338,'API List'!$B$4:$S$299,3,0)))</f>
        <v>Kết quả khám bệnh</v>
      </c>
      <c r="F338" s="15" t="str">
        <f>IF(B338="","-",IF(ISNA(VLOOKUP($B338,'API List'!$B$4:$S$299,9,0))=TRUE,"",VLOOKUP($B338,'API List'!$B$4:$S$299,9,0)))</f>
        <v>POST</v>
      </c>
      <c r="G338" s="15" t="str">
        <f>IF(B338="","-",IF(ISNA(VLOOKUP($B338,'API List'!$B$4:$S$299,14,0))=TRUE,"",VLOOKUP($B338,'API List'!$B$4:$S$299,14,0)))</f>
        <v>{"mpi": "250004203"}</v>
      </c>
      <c r="H338" s="15" t="str">
        <f>IF(B338="","-",IF(ISNA(VLOOKUP($B338,'API List'!$B$4:$S$299,15,0))=TRUE,"",VLOOKUP($B338,'API List'!$B$4:$S$299,15,0)))</f>
        <v>[]</v>
      </c>
      <c r="I338" s="21" t="s">
        <v>108</v>
      </c>
      <c r="J338" s="6" t="s">
        <v>1314</v>
      </c>
      <c r="K338" s="6" t="s">
        <v>1319</v>
      </c>
      <c r="L338" s="132" t="s">
        <v>1400</v>
      </c>
      <c r="M338" s="6" t="s">
        <v>17</v>
      </c>
      <c r="N338" s="6"/>
      <c r="O338" s="6"/>
      <c r="P338" s="6"/>
      <c r="Q338" s="6"/>
      <c r="R338" s="97" t="str">
        <f>HYPERLINK("#'"&amp;Q338&amp;"'!A1","View")</f>
        <v>View</v>
      </c>
      <c r="S338" s="10"/>
    </row>
    <row r="339" spans="1:19" ht="39.6" x14ac:dyDescent="0.25">
      <c r="A339" s="66"/>
      <c r="B339" s="6" t="s">
        <v>1401</v>
      </c>
      <c r="C339" s="15" t="str">
        <f>IF(B339="","-",IF(ISNA(VLOOKUP($B339,'API List'!$B$4:$S$299,2,0))=TRUE,"",VLOOKUP($B339,'API List'!$B$4:$S$299,2,0)))</f>
        <v>#95</v>
      </c>
      <c r="D339" s="15" t="str">
        <f>IF(B339="","-",IF(ISNA(VLOOKUP($B339,'API List'!$B$4:$S$298,6,0))=TRUE,"",VLOOKUP($B339,'API List'!$B$4:$S$298,6,0)))</f>
        <v>Done</v>
      </c>
      <c r="E339" s="15" t="str">
        <f>IF(B339="","-",IF(ISNA(VLOOKUP($B339,'API List'!$B$4:$S$299,3,0))=TRUE,"",VLOOKUP($B339,'API List'!$B$4:$S$299,3,0)))</f>
        <v>Kết quả khám bệnh</v>
      </c>
      <c r="F339" s="15" t="str">
        <f>IF(B339="","-",IF(ISNA(VLOOKUP($B339,'API List'!$B$4:$S$299,9,0))=TRUE,"",VLOOKUP($B339,'API List'!$B$4:$S$299,9,0)))</f>
        <v>POST</v>
      </c>
      <c r="G339" s="15" t="str">
        <f>IF(B339="","-",IF(ISNA(VLOOKUP($B339,'API List'!$B$4:$S$299,14,0))=TRUE,"",VLOOKUP($B339,'API List'!$B$4:$S$299,14,0)))</f>
        <v>{_x000D_
  "maCSKCB": "79071",_x000D_
  "mpi": "250004203",_x000D_
  "khamBenhId": 258062,_x000D_
  "ownerId": "68a3e3c8e53c822ba30bf964",_x000D_
  "userId": "68a3e3c8e53c822ba30bf965"_x000D_
}</v>
      </c>
      <c r="H339" s="15" t="str">
        <f>IF(B339="","-",IF(ISNA(VLOOKUP($B339,'API List'!$B$4:$S$299,15,0))=TRUE,"",VLOOKUP($B339,'API List'!$B$4:$S$299,15,0)))</f>
        <v>{_x000D_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v>
      </c>
      <c r="I339" s="21" t="s">
        <v>108</v>
      </c>
      <c r="J339" s="6" t="s">
        <v>1314</v>
      </c>
      <c r="K339" s="6" t="s">
        <v>1184</v>
      </c>
      <c r="L339" s="132" t="s">
        <v>1315</v>
      </c>
      <c r="M339" s="6" t="s">
        <v>17</v>
      </c>
      <c r="N339" s="6"/>
      <c r="O339" s="6"/>
      <c r="P339" s="6"/>
      <c r="Q339" s="6"/>
      <c r="R339" s="97" t="str">
        <f t="shared" si="11"/>
        <v>View</v>
      </c>
      <c r="S339" s="10"/>
    </row>
    <row r="340" spans="1:19" ht="39.6" x14ac:dyDescent="0.25">
      <c r="A340" s="66"/>
      <c r="B340" s="6" t="s">
        <v>1401</v>
      </c>
      <c r="C340" s="15" t="str">
        <f>IF(B340="","-",IF(ISNA(VLOOKUP($B340,'API List'!$B$4:$S$299,2,0))=TRUE,"",VLOOKUP($B340,'API List'!$B$4:$S$299,2,0)))</f>
        <v>#95</v>
      </c>
      <c r="D340" s="15" t="str">
        <f>IF(B340="","-",IF(ISNA(VLOOKUP($B340,'API List'!$B$4:$S$298,6,0))=TRUE,"",VLOOKUP($B340,'API List'!$B$4:$S$298,6,0)))</f>
        <v>Done</v>
      </c>
      <c r="E340" s="15" t="str">
        <f>IF(B340="","-",IF(ISNA(VLOOKUP($B340,'API List'!$B$4:$S$299,3,0))=TRUE,"",VLOOKUP($B340,'API List'!$B$4:$S$299,3,0)))</f>
        <v>Kết quả khám bệnh</v>
      </c>
      <c r="F340" s="15" t="str">
        <f>IF(B340="","-",IF(ISNA(VLOOKUP($B340,'API List'!$B$4:$S$299,9,0))=TRUE,"",VLOOKUP($B340,'API List'!$B$4:$S$299,9,0)))</f>
        <v>POST</v>
      </c>
      <c r="G340" s="15" t="str">
        <f>IF(B340="","-",IF(ISNA(VLOOKUP($B340,'API List'!$B$4:$S$299,14,0))=TRUE,"",VLOOKUP($B340,'API List'!$B$4:$S$299,14,0)))</f>
        <v>{_x000D_
  "maCSKCB": "79071",_x000D_
  "mpi": "250004203",_x000D_
  "khamBenhId": 258062,_x000D_
  "ownerId": "68a3e3c8e53c822ba30bf964",_x000D_
  "userId": "68a3e3c8e53c822ba30bf965"_x000D_
}</v>
      </c>
      <c r="H340" s="15" t="str">
        <f>IF(B340="","-",IF(ISNA(VLOOKUP($B340,'API List'!$B$4:$S$299,15,0))=TRUE,"",VLOOKUP($B340,'API List'!$B$4:$S$299,15,0)))</f>
        <v>{_x000D_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v>
      </c>
      <c r="I340" s="21" t="s">
        <v>108</v>
      </c>
      <c r="J340" s="6" t="s">
        <v>1314</v>
      </c>
      <c r="K340" s="6" t="s">
        <v>1365</v>
      </c>
      <c r="L340" s="132" t="s">
        <v>1385</v>
      </c>
      <c r="M340" s="6" t="s">
        <v>17</v>
      </c>
      <c r="N340" s="6"/>
      <c r="O340" s="6"/>
      <c r="P340" s="6"/>
      <c r="Q340" s="6"/>
      <c r="R340" s="97" t="str">
        <f t="shared" si="11"/>
        <v>View</v>
      </c>
      <c r="S340" s="10"/>
    </row>
    <row r="341" spans="1:19" ht="66" x14ac:dyDescent="0.25">
      <c r="A341" s="66"/>
      <c r="B341" s="6" t="s">
        <v>1401</v>
      </c>
      <c r="C341" s="15" t="str">
        <f>IF(B341="","-",IF(ISNA(VLOOKUP($B341,'API List'!$B$4:$S$299,2,0))=TRUE,"",VLOOKUP($B341,'API List'!$B$4:$S$299,2,0)))</f>
        <v>#95</v>
      </c>
      <c r="D341" s="15" t="str">
        <f>IF(B341="","-",IF(ISNA(VLOOKUP($B341,'API List'!$B$4:$S$298,6,0))=TRUE,"",VLOOKUP($B341,'API List'!$B$4:$S$298,6,0)))</f>
        <v>Done</v>
      </c>
      <c r="E341" s="15" t="str">
        <f>IF(B341="","-",IF(ISNA(VLOOKUP($B341,'API List'!$B$4:$S$299,3,0))=TRUE,"",VLOOKUP($B341,'API List'!$B$4:$S$299,3,0)))</f>
        <v>Kết quả khám bệnh</v>
      </c>
      <c r="F341" s="15" t="str">
        <f>IF(B341="","-",IF(ISNA(VLOOKUP($B341,'API List'!$B$4:$S$299,9,0))=TRUE,"",VLOOKUP($B341,'API List'!$B$4:$S$299,9,0)))</f>
        <v>POST</v>
      </c>
      <c r="G341" s="15" t="str">
        <f>IF(B341="","-",IF(ISNA(VLOOKUP($B341,'API List'!$B$4:$S$299,14,0))=TRUE,"",VLOOKUP($B341,'API List'!$B$4:$S$299,14,0)))</f>
        <v>{_x000D_
  "maCSKCB": "79071",_x000D_
  "mpi": "250004203",_x000D_
  "khamBenhId": 258062,_x000D_
  "ownerId": "68a3e3c8e53c822ba30bf964",_x000D_
  "userId": "68a3e3c8e53c822ba30bf965"_x000D_
}</v>
      </c>
      <c r="H341" s="15" t="str">
        <f>IF(B341="","-",IF(ISNA(VLOOKUP($B341,'API List'!$B$4:$S$299,15,0))=TRUE,"",VLOOKUP($B341,'API List'!$B$4:$S$299,15,0)))</f>
        <v>{_x000D_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v>
      </c>
      <c r="I341" s="21" t="s">
        <v>108</v>
      </c>
      <c r="J341" s="6" t="s">
        <v>1314</v>
      </c>
      <c r="K341" s="6" t="s">
        <v>1362</v>
      </c>
      <c r="L341" s="132" t="s">
        <v>1402</v>
      </c>
      <c r="M341" s="6" t="s">
        <v>17</v>
      </c>
      <c r="N341" s="6"/>
      <c r="O341" s="6"/>
      <c r="P341" s="6"/>
      <c r="Q341" s="6"/>
      <c r="R341" s="97" t="str">
        <f t="shared" si="11"/>
        <v>View</v>
      </c>
      <c r="S341" s="10"/>
    </row>
    <row r="342" spans="1:19" ht="66" x14ac:dyDescent="0.25">
      <c r="A342" s="66"/>
      <c r="B342" s="6" t="s">
        <v>1401</v>
      </c>
      <c r="C342" s="15" t="str">
        <f>IF(B342="","-",IF(ISNA(VLOOKUP($B342,'API List'!$B$4:$S$299,2,0))=TRUE,"",VLOOKUP($B342,'API List'!$B$4:$S$299,2,0)))</f>
        <v>#95</v>
      </c>
      <c r="D342" s="15" t="str">
        <f>IF(B342="","-",IF(ISNA(VLOOKUP($B342,'API List'!$B$4:$S$298,6,0))=TRUE,"",VLOOKUP($B342,'API List'!$B$4:$S$298,6,0)))</f>
        <v>Done</v>
      </c>
      <c r="E342" s="15" t="str">
        <f>IF(B342="","-",IF(ISNA(VLOOKUP($B342,'API List'!$B$4:$S$299,3,0))=TRUE,"",VLOOKUP($B342,'API List'!$B$4:$S$299,3,0)))</f>
        <v>Kết quả khám bệnh</v>
      </c>
      <c r="F342" s="15" t="str">
        <f>IF(B342="","-",IF(ISNA(VLOOKUP($B342,'API List'!$B$4:$S$299,9,0))=TRUE,"",VLOOKUP($B342,'API List'!$B$4:$S$299,9,0)))</f>
        <v>POST</v>
      </c>
      <c r="G342" s="15" t="str">
        <f>IF(B342="","-",IF(ISNA(VLOOKUP($B342,'API List'!$B$4:$S$299,14,0))=TRUE,"",VLOOKUP($B342,'API List'!$B$4:$S$299,14,0)))</f>
        <v>{_x000D_
  "maCSKCB": "79071",_x000D_
  "mpi": "250004203",_x000D_
  "khamBenhId": 258062,_x000D_
  "ownerId": "68a3e3c8e53c822ba30bf964",_x000D_
  "userId": "68a3e3c8e53c822ba30bf965"_x000D_
}</v>
      </c>
      <c r="H342" s="15" t="str">
        <f>IF(B342="","-",IF(ISNA(VLOOKUP($B342,'API List'!$B$4:$S$299,15,0))=TRUE,"",VLOOKUP($B342,'API List'!$B$4:$S$299,15,0)))</f>
        <v>{_x000D_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v>
      </c>
      <c r="I342" s="21" t="s">
        <v>108</v>
      </c>
      <c r="J342" s="6" t="s">
        <v>1314</v>
      </c>
      <c r="K342" s="6" t="s">
        <v>1319</v>
      </c>
      <c r="L342" s="132" t="s">
        <v>1403</v>
      </c>
      <c r="M342" s="6" t="s">
        <v>17</v>
      </c>
      <c r="N342" s="6"/>
      <c r="O342" s="6"/>
      <c r="P342" s="6"/>
      <c r="Q342" s="6"/>
      <c r="R342" s="97" t="str">
        <f>HYPERLINK("#'"&amp;Q342&amp;"'!A1","View")</f>
        <v>View</v>
      </c>
      <c r="S342" s="10"/>
    </row>
    <row r="343" spans="1:19" ht="42" x14ac:dyDescent="0.25">
      <c r="A343" s="66"/>
      <c r="B343" s="6" t="s">
        <v>1401</v>
      </c>
      <c r="C343" s="15" t="str">
        <f>IF(B343="","-",IF(ISNA(VLOOKUP($B343,'API List'!$B$4:$S$299,2,0))=TRUE,"",VLOOKUP($B343,'API List'!$B$4:$S$299,2,0)))</f>
        <v>#95</v>
      </c>
      <c r="D343" s="15" t="str">
        <f>IF(B343="","-",IF(ISNA(VLOOKUP($B343,'API List'!$B$4:$S$298,6,0))=TRUE,"",VLOOKUP($B343,'API List'!$B$4:$S$298,6,0)))</f>
        <v>Done</v>
      </c>
      <c r="E343" s="15" t="str">
        <f>IF(B343="","-",IF(ISNA(VLOOKUP($B343,'API List'!$B$4:$S$299,3,0))=TRUE,"",VLOOKUP($B343,'API List'!$B$4:$S$299,3,0)))</f>
        <v>Kết quả khám bệnh</v>
      </c>
      <c r="F343" s="15" t="str">
        <f>IF(B343="","-",IF(ISNA(VLOOKUP($B343,'API List'!$B$4:$S$299,9,0))=TRUE,"",VLOOKUP($B343,'API List'!$B$4:$S$299,9,0)))</f>
        <v>POST</v>
      </c>
      <c r="G343" s="15" t="str">
        <f>IF(B343="","-",IF(ISNA(VLOOKUP($B343,'API List'!$B$4:$S$299,14,0))=TRUE,"",VLOOKUP($B343,'API List'!$B$4:$S$299,14,0)))</f>
        <v>{_x000D_
  "maCSKCB": "79071",_x000D_
  "mpi": "250004203",_x000D_
  "khamBenhId": 258062,_x000D_
  "ownerId": "68a3e3c8e53c822ba30bf964",_x000D_
  "userId": "68a3e3c8e53c822ba30bf965"_x000D_
}</v>
      </c>
      <c r="H343" s="15" t="str">
        <f>IF(B343="","-",IF(ISNA(VLOOKUP($B343,'API List'!$B$4:$S$299,15,0))=TRUE,"",VLOOKUP($B343,'API List'!$B$4:$S$299,15,0)))</f>
        <v>{_x000D_
  "maCSKCB": "79071",_x000D_
  "tiepNhanId": "227375",_x000D_
  "maLoaiKCB": "Khám bệnh",_x000D_
  "tenPhongBan": "PK Da Liễu 1",_x000D_
  "ngayVao": "05/26/2025 00:00:00",_x000D_
  "maBenhNhan": "250004203",_x000D_
  "maPhongBan": "PDL001",_x000D_
  "namKham": "2025",_x000D_
  "bacSiKhamId": 1260,_x000D_
  "benhNhanId": "451936",_x000D_
  "tenBenhNhan": "NGUYỄN BAO AN",_x000D_
  "bacSiKham": "HMC-Phan Văn Mai",_x000D_
  "khamBenhId": "258062",_x000D_
  "maIcd": "E50.0",_x000D_
  "chanDoan": "Thiếu vitamin A có khô kết mạc"_x000D_
}</v>
      </c>
      <c r="I343" s="21" t="s">
        <v>108</v>
      </c>
      <c r="J343" s="6" t="s">
        <v>1314</v>
      </c>
      <c r="K343" s="6" t="s">
        <v>1137</v>
      </c>
      <c r="L343" s="132" t="s">
        <v>1404</v>
      </c>
      <c r="M343" s="6" t="s">
        <v>12</v>
      </c>
      <c r="N343" s="6"/>
      <c r="O343" s="6"/>
      <c r="P343" s="180" t="s">
        <v>1358</v>
      </c>
      <c r="Q343" s="6" t="s">
        <v>1359</v>
      </c>
      <c r="R343" s="97" t="str">
        <f t="shared" si="11"/>
        <v>View</v>
      </c>
      <c r="S343" s="10"/>
    </row>
    <row r="344" spans="1:19" ht="39.6" x14ac:dyDescent="0.25">
      <c r="A344" s="66"/>
      <c r="B344" s="6" t="s">
        <v>1405</v>
      </c>
      <c r="C344" s="15" t="str">
        <f>IF(B344="","-",IF(ISNA(VLOOKUP($B344,'API List'!$B$4:$S$299,2,0))=TRUE,"",VLOOKUP($B344,'API List'!$B$4:$S$299,2,0)))</f>
        <v>#96</v>
      </c>
      <c r="D344" s="15" t="str">
        <f>IF(B344="","-",IF(ISNA(VLOOKUP($B344,'API List'!$B$4:$S$298,6,0))=TRUE,"",VLOOKUP($B344,'API List'!$B$4:$S$298,6,0)))</f>
        <v>Done</v>
      </c>
      <c r="E344" s="15" t="str">
        <f>IF(B344="","-",IF(ISNA(VLOOKUP($B344,'API List'!$B$4:$S$299,3,0))=TRUE,"",VLOOKUP($B344,'API List'!$B$4:$S$299,3,0)))</f>
        <v xml:space="preserve">Kết quả khám bệnh &gt; Chi tiết hồ sơ KCB &gt; Đơn thuốc </v>
      </c>
      <c r="F344" s="15" t="str">
        <f>IF(B344="","-",IF(ISNA(VLOOKUP($B344,'API List'!$B$4:$S$299,9,0))=TRUE,"",VLOOKUP($B344,'API List'!$B$4:$S$299,9,0)))</f>
        <v>POST</v>
      </c>
      <c r="G344" s="15" t="str">
        <f>IF(B344="","-",IF(ISNA(VLOOKUP($B344,'API List'!$B$4:$S$299,14,0))=TRUE,"",VLOOKUP($B344,'API List'!$B$4:$S$299,14,0)))</f>
        <v>{_x000D_
  "maCSKCB": "79071",_x000D_
  "mpi": "250004203",_x000D_
  "khamBenhId": "258062",_x000D_
  "ownerId": "68a3e3c8e53c822ba30bf964",_x000D_
  "userId": "68a3e3c8e53c822ba30bf965"_x000D_
}</v>
      </c>
      <c r="H344" s="15" t="str">
        <f>IF(B344="","-",IF(ISNA(VLOOKUP($B344,'API List'!$B$4:$S$299,15,0))=TRUE,"",VLOOKUP($B344,'API List'!$B$4:$S$299,15,0)))</f>
        <v>[{"soToaThuoc":"2505260002","duocId":"524968","maDuoc":null,"tenDuocDayDu":"Liverton,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v>
      </c>
      <c r="I344" s="21" t="s">
        <v>108</v>
      </c>
      <c r="J344" s="6" t="s">
        <v>1314</v>
      </c>
      <c r="K344" s="6" t="s">
        <v>1184</v>
      </c>
      <c r="L344" s="132" t="s">
        <v>1315</v>
      </c>
      <c r="M344" s="6" t="s">
        <v>17</v>
      </c>
      <c r="N344" s="6"/>
      <c r="O344" s="6"/>
      <c r="P344" s="6"/>
      <c r="Q344" s="6"/>
      <c r="R344" s="97" t="str">
        <f>HYPERLINK("#'"&amp;Q344&amp;"'!A1","View")</f>
        <v>View</v>
      </c>
      <c r="S344" s="10"/>
    </row>
    <row r="345" spans="1:19" ht="39.6" x14ac:dyDescent="0.25">
      <c r="A345" s="66"/>
      <c r="B345" s="6" t="s">
        <v>1405</v>
      </c>
      <c r="C345" s="15" t="str">
        <f>IF(B345="","-",IF(ISNA(VLOOKUP($B345,'API List'!$B$4:$S$299,2,0))=TRUE,"",VLOOKUP($B345,'API List'!$B$4:$S$299,2,0)))</f>
        <v>#96</v>
      </c>
      <c r="D345" s="15" t="str">
        <f>IF(B345="","-",IF(ISNA(VLOOKUP($B345,'API List'!$B$4:$S$298,6,0))=TRUE,"",VLOOKUP($B345,'API List'!$B$4:$S$298,6,0)))</f>
        <v>Done</v>
      </c>
      <c r="E345" s="15" t="str">
        <f>IF(B345="","-",IF(ISNA(VLOOKUP($B345,'API List'!$B$4:$S$299,3,0))=TRUE,"",VLOOKUP($B345,'API List'!$B$4:$S$299,3,0)))</f>
        <v xml:space="preserve">Kết quả khám bệnh &gt; Chi tiết hồ sơ KCB &gt; Đơn thuốc </v>
      </c>
      <c r="F345" s="15" t="str">
        <f>IF(B345="","-",IF(ISNA(VLOOKUP($B345,'API List'!$B$4:$S$299,9,0))=TRUE,"",VLOOKUP($B345,'API List'!$B$4:$S$299,9,0)))</f>
        <v>POST</v>
      </c>
      <c r="G345" s="15" t="str">
        <f>IF(B345="","-",IF(ISNA(VLOOKUP($B345,'API List'!$B$4:$S$299,14,0))=TRUE,"",VLOOKUP($B345,'API List'!$B$4:$S$299,14,0)))</f>
        <v>{_x000D_
  "maCSKCB": "79071",_x000D_
  "mpi": "250004203",_x000D_
  "khamBenhId": "258062",_x000D_
  "ownerId": "68a3e3c8e53c822ba30bf964",_x000D_
  "userId": "68a3e3c8e53c822ba30bf965"_x000D_
}</v>
      </c>
      <c r="H345" s="15" t="str">
        <f>IF(B345="","-",IF(ISNA(VLOOKUP($B345,'API List'!$B$4:$S$299,15,0))=TRUE,"",VLOOKUP($B345,'API List'!$B$4:$S$299,15,0)))</f>
        <v>[{"soToaThuoc":"2505260002","duocId":"524968","maDuoc":null,"tenDuocDayDu":"Liverton,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v>
      </c>
      <c r="I345" s="21" t="s">
        <v>108</v>
      </c>
      <c r="J345" s="6" t="s">
        <v>1314</v>
      </c>
      <c r="K345" s="6" t="s">
        <v>1365</v>
      </c>
      <c r="L345" s="132" t="s">
        <v>1385</v>
      </c>
      <c r="M345" s="6" t="s">
        <v>17</v>
      </c>
      <c r="N345" s="6"/>
      <c r="O345" s="6"/>
      <c r="P345" s="6"/>
      <c r="Q345" s="6"/>
      <c r="R345" s="97" t="str">
        <f t="shared" si="11"/>
        <v>View</v>
      </c>
      <c r="S345" s="10"/>
    </row>
    <row r="346" spans="1:19" ht="66" x14ac:dyDescent="0.25">
      <c r="A346" s="66"/>
      <c r="B346" s="6" t="s">
        <v>1405</v>
      </c>
      <c r="C346" s="15" t="str">
        <f>IF(B346="","-",IF(ISNA(VLOOKUP($B346,'API List'!$B$4:$S$299,2,0))=TRUE,"",VLOOKUP($B346,'API List'!$B$4:$S$299,2,0)))</f>
        <v>#96</v>
      </c>
      <c r="D346" s="15" t="str">
        <f>IF(B346="","-",IF(ISNA(VLOOKUP($B346,'API List'!$B$4:$S$298,6,0))=TRUE,"",VLOOKUP($B346,'API List'!$B$4:$S$298,6,0)))</f>
        <v>Done</v>
      </c>
      <c r="E346" s="15" t="str">
        <f>IF(B346="","-",IF(ISNA(VLOOKUP($B346,'API List'!$B$4:$S$299,3,0))=TRUE,"",VLOOKUP($B346,'API List'!$B$4:$S$299,3,0)))</f>
        <v xml:space="preserve">Kết quả khám bệnh &gt; Chi tiết hồ sơ KCB &gt; Đơn thuốc </v>
      </c>
      <c r="F346" s="15" t="str">
        <f>IF(B346="","-",IF(ISNA(VLOOKUP($B346,'API List'!$B$4:$S$299,9,0))=TRUE,"",VLOOKUP($B346,'API List'!$B$4:$S$299,9,0)))</f>
        <v>POST</v>
      </c>
      <c r="G346" s="15" t="str">
        <f>IF(B346="","-",IF(ISNA(VLOOKUP($B346,'API List'!$B$4:$S$299,14,0))=TRUE,"",VLOOKUP($B346,'API List'!$B$4:$S$299,14,0)))</f>
        <v>{_x000D_
  "maCSKCB": "79071",_x000D_
  "mpi": "250004203",_x000D_
  "khamBenhId": "258062",_x000D_
  "ownerId": "68a3e3c8e53c822ba30bf964",_x000D_
  "userId": "68a3e3c8e53c822ba30bf965"_x000D_
}</v>
      </c>
      <c r="H346" s="15" t="str">
        <f>IF(B346="","-",IF(ISNA(VLOOKUP($B346,'API List'!$B$4:$S$299,15,0))=TRUE,"",VLOOKUP($B346,'API List'!$B$4:$S$299,15,0)))</f>
        <v>[{"soToaThuoc":"2505260002","duocId":"524968","maDuoc":null,"tenDuocDayDu":"Liverton,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v>
      </c>
      <c r="I346" s="21" t="s">
        <v>108</v>
      </c>
      <c r="J346" s="6" t="s">
        <v>1314</v>
      </c>
      <c r="K346" s="6" t="s">
        <v>1362</v>
      </c>
      <c r="L346" s="132" t="s">
        <v>1402</v>
      </c>
      <c r="M346" s="6" t="s">
        <v>17</v>
      </c>
      <c r="N346" s="6"/>
      <c r="O346" s="6"/>
      <c r="P346" s="6"/>
      <c r="Q346" s="6"/>
      <c r="R346" s="97" t="str">
        <f t="shared" si="11"/>
        <v>View</v>
      </c>
      <c r="S346" s="10"/>
    </row>
    <row r="347" spans="1:19" ht="66" x14ac:dyDescent="0.25">
      <c r="A347" s="66"/>
      <c r="B347" s="6" t="s">
        <v>1405</v>
      </c>
      <c r="C347" s="15" t="str">
        <f>IF(B347="","-",IF(ISNA(VLOOKUP($B347,'API List'!$B$4:$S$299,2,0))=TRUE,"",VLOOKUP($B347,'API List'!$B$4:$S$299,2,0)))</f>
        <v>#96</v>
      </c>
      <c r="D347" s="15" t="str">
        <f>IF(B347="","-",IF(ISNA(VLOOKUP($B347,'API List'!$B$4:$S$298,6,0))=TRUE,"",VLOOKUP($B347,'API List'!$B$4:$S$298,6,0)))</f>
        <v>Done</v>
      </c>
      <c r="E347" s="15" t="str">
        <f>IF(B347="","-",IF(ISNA(VLOOKUP($B347,'API List'!$B$4:$S$299,3,0))=TRUE,"",VLOOKUP($B347,'API List'!$B$4:$S$299,3,0)))</f>
        <v xml:space="preserve">Kết quả khám bệnh &gt; Chi tiết hồ sơ KCB &gt; Đơn thuốc </v>
      </c>
      <c r="F347" s="15" t="str">
        <f>IF(B347="","-",IF(ISNA(VLOOKUP($B347,'API List'!$B$4:$S$299,9,0))=TRUE,"",VLOOKUP($B347,'API List'!$B$4:$S$299,9,0)))</f>
        <v>POST</v>
      </c>
      <c r="G347" s="15" t="str">
        <f>IF(B347="","-",IF(ISNA(VLOOKUP($B347,'API List'!$B$4:$S$299,14,0))=TRUE,"",VLOOKUP($B347,'API List'!$B$4:$S$299,14,0)))</f>
        <v>{_x000D_
  "maCSKCB": "79071",_x000D_
  "mpi": "250004203",_x000D_
  "khamBenhId": "258062",_x000D_
  "ownerId": "68a3e3c8e53c822ba30bf964",_x000D_
  "userId": "68a3e3c8e53c822ba30bf965"_x000D_
}</v>
      </c>
      <c r="H347" s="15" t="str">
        <f>IF(B347="","-",IF(ISNA(VLOOKUP($B347,'API List'!$B$4:$S$299,15,0))=TRUE,"",VLOOKUP($B347,'API List'!$B$4:$S$299,15,0)))</f>
        <v>[{"soToaThuoc":"2505260002","duocId":"524968","maDuoc":null,"tenDuocDayDu":"Liverton,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v>
      </c>
      <c r="I347" s="21" t="s">
        <v>108</v>
      </c>
      <c r="J347" s="6" t="s">
        <v>1314</v>
      </c>
      <c r="K347" s="6" t="s">
        <v>1319</v>
      </c>
      <c r="L347" s="132" t="s">
        <v>1403</v>
      </c>
      <c r="M347" s="6" t="s">
        <v>17</v>
      </c>
      <c r="N347" s="6"/>
      <c r="O347" s="6"/>
      <c r="P347" s="6"/>
      <c r="Q347" s="6"/>
      <c r="R347" s="97" t="str">
        <f>HYPERLINK("#'"&amp;Q347&amp;"'!A1","View")</f>
        <v>View</v>
      </c>
      <c r="S347" s="10"/>
    </row>
    <row r="348" spans="1:19" ht="42" x14ac:dyDescent="0.25">
      <c r="A348" s="66"/>
      <c r="B348" s="6" t="s">
        <v>1405</v>
      </c>
      <c r="C348" s="15" t="str">
        <f>IF(B348="","-",IF(ISNA(VLOOKUP($B348,'API List'!$B$4:$S$299,2,0))=TRUE,"",VLOOKUP($B348,'API List'!$B$4:$S$299,2,0)))</f>
        <v>#96</v>
      </c>
      <c r="D348" s="15" t="str">
        <f>IF(B348="","-",IF(ISNA(VLOOKUP($B348,'API List'!$B$4:$S$298,6,0))=TRUE,"",VLOOKUP($B348,'API List'!$B$4:$S$298,6,0)))</f>
        <v>Done</v>
      </c>
      <c r="E348" s="15" t="str">
        <f>IF(B348="","-",IF(ISNA(VLOOKUP($B348,'API List'!$B$4:$S$299,3,0))=TRUE,"",VLOOKUP($B348,'API List'!$B$4:$S$299,3,0)))</f>
        <v xml:space="preserve">Kết quả khám bệnh &gt; Chi tiết hồ sơ KCB &gt; Đơn thuốc </v>
      </c>
      <c r="F348" s="15" t="str">
        <f>IF(B348="","-",IF(ISNA(VLOOKUP($B348,'API List'!$B$4:$S$299,9,0))=TRUE,"",VLOOKUP($B348,'API List'!$B$4:$S$299,9,0)))</f>
        <v>POST</v>
      </c>
      <c r="G348" s="15" t="str">
        <f>IF(B348="","-",IF(ISNA(VLOOKUP($B348,'API List'!$B$4:$S$299,14,0))=TRUE,"",VLOOKUP($B348,'API List'!$B$4:$S$299,14,0)))</f>
        <v>{_x000D_
  "maCSKCB": "79071",_x000D_
  "mpi": "250004203",_x000D_
  "khamBenhId": "258062",_x000D_
  "ownerId": "68a3e3c8e53c822ba30bf964",_x000D_
  "userId": "68a3e3c8e53c822ba30bf965"_x000D_
}</v>
      </c>
      <c r="H348" s="15" t="str">
        <f>IF(B348="","-",IF(ISNA(VLOOKUP($B348,'API List'!$B$4:$S$299,15,0))=TRUE,"",VLOOKUP($B348,'API List'!$B$4:$S$299,15,0)))</f>
        <v>[{"soToaThuoc":"2505260002","duocId":"524968","maDuoc":null,"tenDuocDayDu":"Liverton, 70 mg, Viên (Pymepharco, VN)","hamLuong":"70 mg","donViTinh":"Viên","soDangKy":null,"duongDung":"Uống","loiDanChoToa":"Uống thuốc theo tao","totalQty":"14.0","soNgay":"7","qtySang":"1.0","qtyTrua":null,"qtyChieu":"1.0","qtyToi":null,"bacSi":null},{"soToaThuoc":"2505260003","duocId":"524888","maDuoc":null,"tenDuocDayDu":"Lamone 100, 100 mg, Viên (Stellapharm, VN)","hamLuong":"100 mg","donViTinh":"Viên","soDangKy":null,"duongDung":"Uống","loiDanChoToa":"Uống thuốc theo tao","totalQty":"1.0","soNgay":"1","qtySang":"1.0","qtyTrua":null,"qtyChieu":null,"qtyToi":null,"bacSi":null},{"soToaThuoc":"2505260004","duocId":"525559","maDuoc":null,"tenDuocDayDu":"Pancres, 170 mg, Viên (NIC, VN)","hamLuong":"170 mg","donViTinh":"Viên","soDangKy":null,"duongDung":"Uống","loiDanChoToa":"Uống thuốc theo tao","totalQty":"1.0","soNgay":"1","qtySang":"1.0","qtyTrua":null,"qtyChieu":null,"qtyToi":null,"bacSi":null},{"soToaThuoc":"2505260005","duocId":"524888","maDuoc":null,"tenDuocDayDu":"Lamone 100, 100 mg, Viên (Stellapharm, VN)","hamLuong":"100 mg","donViTinh":"Viên","soDangKy":null,"duongDung":"Uống","loiDanChoToa":"Uống thuốc theo tao","totalQty":"1.0","soNgay":"1","qtySang":"1.0","qtyTrua":null,"qtyChieu":null,"qtyToi":null,"bacSi":null}]</v>
      </c>
      <c r="I348" s="21" t="s">
        <v>108</v>
      </c>
      <c r="J348" s="6" t="s">
        <v>1314</v>
      </c>
      <c r="K348" s="6" t="s">
        <v>1137</v>
      </c>
      <c r="L348" s="132" t="s">
        <v>1406</v>
      </c>
      <c r="M348" s="6" t="s">
        <v>12</v>
      </c>
      <c r="N348" s="6"/>
      <c r="O348" s="6"/>
      <c r="P348" s="180" t="s">
        <v>1358</v>
      </c>
      <c r="Q348" s="6" t="s">
        <v>1359</v>
      </c>
      <c r="R348" s="97" t="str">
        <f t="shared" si="11"/>
        <v>View</v>
      </c>
      <c r="S348" s="10"/>
    </row>
    <row r="349" spans="1:19" ht="52.8" x14ac:dyDescent="0.25">
      <c r="A349" s="66"/>
      <c r="B349" s="6" t="s">
        <v>1407</v>
      </c>
      <c r="C349" s="15" t="str">
        <f>IF(B349="","-",IF(ISNA(VLOOKUP($B349,'API List'!$B$4:$S$299,2,0))=TRUE,"",VLOOKUP($B349,'API List'!$B$4:$S$299,2,0)))</f>
        <v>#98</v>
      </c>
      <c r="D349" s="15" t="str">
        <f>IF(B349="","-",IF(ISNA(VLOOKUP($B349,'API List'!$B$4:$S$298,6,0))=TRUE,"",VLOOKUP($B349,'API List'!$B$4:$S$298,6,0)))</f>
        <v>Done</v>
      </c>
      <c r="E349" s="15" t="str">
        <f>IF(B349="","-",IF(ISNA(VLOOKUP($B349,'API List'!$B$4:$S$299,3,0))=TRUE,"",VLOOKUP($B349,'API List'!$B$4:$S$299,3,0)))</f>
        <v>Kết quả khám bệnh &gt; Chi tiết hồ sơ KCB &gt; Xét nghiệm</v>
      </c>
      <c r="F349" s="15" t="str">
        <f>IF(B349="","-",IF(ISNA(VLOOKUP($B349,'API List'!$B$4:$S$299,9,0))=TRUE,"",VLOOKUP($B349,'API List'!$B$4:$S$299,9,0)))</f>
        <v>POST</v>
      </c>
      <c r="G349" s="15" t="str">
        <f>IF(B349="","-",IF(ISNA(VLOOKUP($B349,'API List'!$B$4:$S$299,14,0))=TRUE,"",VLOOKUP($B349,'API List'!$B$4:$S$299,14,0)))</f>
        <v>{_x000D_
  "maCSKCB": "79071",_x000D_
  "mpi": "250004203",_x000D_
  "tiepNhanId": "227375",_x000D_
  "ownerId": "68a3e3c8e53c822ba30bf964",_x000D_
  "userId": "68a3e3c8e53c822ba30bf965"_x000D_
}</v>
      </c>
      <c r="H349" s="15" t="str">
        <f>IF(B349="","-",IF(ISNA(VLOOKUP($B349,'API List'!$B$4:$S$299,15,0))=TRUE,"",VLOOKUP($B349,'API List'!$B$4:$S$299,15,0)))</f>
        <v>[]</v>
      </c>
      <c r="I349" s="21" t="s">
        <v>108</v>
      </c>
      <c r="J349" s="6" t="s">
        <v>1314</v>
      </c>
      <c r="K349" s="6" t="s">
        <v>1184</v>
      </c>
      <c r="L349" s="132" t="s">
        <v>1315</v>
      </c>
      <c r="M349" s="6" t="s">
        <v>17</v>
      </c>
      <c r="N349" s="6"/>
      <c r="O349" s="6"/>
      <c r="P349" s="6"/>
      <c r="Q349" s="6"/>
      <c r="R349" s="97" t="str">
        <f t="shared" si="11"/>
        <v>View</v>
      </c>
      <c r="S349" s="10"/>
    </row>
    <row r="350" spans="1:19" ht="52.8" x14ac:dyDescent="0.25">
      <c r="A350" s="66"/>
      <c r="B350" s="6" t="s">
        <v>1407</v>
      </c>
      <c r="C350" s="15" t="str">
        <f>IF(B350="","-",IF(ISNA(VLOOKUP($B350,'API List'!$B$4:$S$299,2,0))=TRUE,"",VLOOKUP($B350,'API List'!$B$4:$S$299,2,0)))</f>
        <v>#98</v>
      </c>
      <c r="D350" s="15" t="str">
        <f>IF(B350="","-",IF(ISNA(VLOOKUP($B350,'API List'!$B$4:$S$298,6,0))=TRUE,"",VLOOKUP($B350,'API List'!$B$4:$S$298,6,0)))</f>
        <v>Done</v>
      </c>
      <c r="E350" s="15" t="str">
        <f>IF(B350="","-",IF(ISNA(VLOOKUP($B350,'API List'!$B$4:$S$299,3,0))=TRUE,"",VLOOKUP($B350,'API List'!$B$4:$S$299,3,0)))</f>
        <v>Kết quả khám bệnh &gt; Chi tiết hồ sơ KCB &gt; Xét nghiệm</v>
      </c>
      <c r="F350" s="15" t="str">
        <f>IF(B350="","-",IF(ISNA(VLOOKUP($B350,'API List'!$B$4:$S$299,9,0))=TRUE,"",VLOOKUP($B350,'API List'!$B$4:$S$299,9,0)))</f>
        <v>POST</v>
      </c>
      <c r="G350" s="15" t="str">
        <f>IF(B350="","-",IF(ISNA(VLOOKUP($B350,'API List'!$B$4:$S$299,14,0))=TRUE,"",VLOOKUP($B350,'API List'!$B$4:$S$299,14,0)))</f>
        <v>{_x000D_
  "maCSKCB": "79071",_x000D_
  "mpi": "250004203",_x000D_
  "tiepNhanId": "227375",_x000D_
  "ownerId": "68a3e3c8e53c822ba30bf964",_x000D_
  "userId": "68a3e3c8e53c822ba30bf965"_x000D_
}</v>
      </c>
      <c r="H350" s="15" t="str">
        <f>IF(B350="","-",IF(ISNA(VLOOKUP($B350,'API List'!$B$4:$S$299,15,0))=TRUE,"",VLOOKUP($B350,'API List'!$B$4:$S$299,15,0)))</f>
        <v>[]</v>
      </c>
      <c r="I350" s="21" t="s">
        <v>108</v>
      </c>
      <c r="J350" s="6" t="s">
        <v>1314</v>
      </c>
      <c r="K350" s="6" t="s">
        <v>1365</v>
      </c>
      <c r="L350" s="132" t="s">
        <v>1385</v>
      </c>
      <c r="M350" s="6" t="s">
        <v>17</v>
      </c>
      <c r="N350" s="6"/>
      <c r="O350" s="6"/>
      <c r="P350" s="6"/>
      <c r="Q350" s="6"/>
      <c r="R350" s="97" t="str">
        <f t="shared" si="11"/>
        <v>View</v>
      </c>
      <c r="S350" s="10"/>
    </row>
    <row r="351" spans="1:19" ht="66" x14ac:dyDescent="0.25">
      <c r="A351" s="66"/>
      <c r="B351" s="6" t="s">
        <v>1407</v>
      </c>
      <c r="C351" s="15" t="str">
        <f>IF(B351="","-",IF(ISNA(VLOOKUP($B351,'API List'!$B$4:$S$299,2,0))=TRUE,"",VLOOKUP($B351,'API List'!$B$4:$S$299,2,0)))</f>
        <v>#98</v>
      </c>
      <c r="D351" s="15" t="str">
        <f>IF(B351="","-",IF(ISNA(VLOOKUP($B351,'API List'!$B$4:$S$298,6,0))=TRUE,"",VLOOKUP($B351,'API List'!$B$4:$S$298,6,0)))</f>
        <v>Done</v>
      </c>
      <c r="E351" s="15" t="str">
        <f>IF(B351="","-",IF(ISNA(VLOOKUP($B351,'API List'!$B$4:$S$299,3,0))=TRUE,"",VLOOKUP($B351,'API List'!$B$4:$S$299,3,0)))</f>
        <v>Kết quả khám bệnh &gt; Chi tiết hồ sơ KCB &gt; Xét nghiệm</v>
      </c>
      <c r="F351" s="15" t="str">
        <f>IF(B351="","-",IF(ISNA(VLOOKUP($B351,'API List'!$B$4:$S$299,9,0))=TRUE,"",VLOOKUP($B351,'API List'!$B$4:$S$299,9,0)))</f>
        <v>POST</v>
      </c>
      <c r="G351" s="15" t="str">
        <f>IF(B351="","-",IF(ISNA(VLOOKUP($B351,'API List'!$B$4:$S$299,14,0))=TRUE,"",VLOOKUP($B351,'API List'!$B$4:$S$299,14,0)))</f>
        <v>{_x000D_
  "maCSKCB": "79071",_x000D_
  "mpi": "250004203",_x000D_
  "tiepNhanId": "227375",_x000D_
  "ownerId": "68a3e3c8e53c822ba30bf964",_x000D_
  "userId": "68a3e3c8e53c822ba30bf965"_x000D_
}</v>
      </c>
      <c r="H351" s="15" t="str">
        <f>IF(B351="","-",IF(ISNA(VLOOKUP($B351,'API List'!$B$4:$S$299,15,0))=TRUE,"",VLOOKUP($B351,'API List'!$B$4:$S$299,15,0)))</f>
        <v>[]</v>
      </c>
      <c r="I351" s="21" t="s">
        <v>108</v>
      </c>
      <c r="J351" s="6" t="s">
        <v>1314</v>
      </c>
      <c r="K351" s="6" t="s">
        <v>1362</v>
      </c>
      <c r="L351" s="132" t="s">
        <v>1408</v>
      </c>
      <c r="M351" s="6" t="s">
        <v>17</v>
      </c>
      <c r="N351" s="6"/>
      <c r="O351" s="6"/>
      <c r="P351" s="6"/>
      <c r="Q351" s="6"/>
      <c r="R351" s="97" t="str">
        <f t="shared" si="11"/>
        <v>View</v>
      </c>
      <c r="S351" s="10"/>
    </row>
    <row r="352" spans="1:19" ht="66" x14ac:dyDescent="0.25">
      <c r="A352" s="66"/>
      <c r="B352" s="6" t="s">
        <v>1407</v>
      </c>
      <c r="C352" s="15" t="str">
        <f>IF(B352="","-",IF(ISNA(VLOOKUP($B352,'API List'!$B$4:$S$299,2,0))=TRUE,"",VLOOKUP($B352,'API List'!$B$4:$S$299,2,0)))</f>
        <v>#98</v>
      </c>
      <c r="D352" s="15" t="str">
        <f>IF(B352="","-",IF(ISNA(VLOOKUP($B352,'API List'!$B$4:$S$298,6,0))=TRUE,"",VLOOKUP($B352,'API List'!$B$4:$S$298,6,0)))</f>
        <v>Done</v>
      </c>
      <c r="E352" s="15" t="str">
        <f>IF(B352="","-",IF(ISNA(VLOOKUP($B352,'API List'!$B$4:$S$299,3,0))=TRUE,"",VLOOKUP($B352,'API List'!$B$4:$S$299,3,0)))</f>
        <v>Kết quả khám bệnh &gt; Chi tiết hồ sơ KCB &gt; Xét nghiệm</v>
      </c>
      <c r="F352" s="15" t="str">
        <f>IF(B352="","-",IF(ISNA(VLOOKUP($B352,'API List'!$B$4:$S$299,9,0))=TRUE,"",VLOOKUP($B352,'API List'!$B$4:$S$299,9,0)))</f>
        <v>POST</v>
      </c>
      <c r="G352" s="15" t="str">
        <f>IF(B352="","-",IF(ISNA(VLOOKUP($B352,'API List'!$B$4:$S$299,14,0))=TRUE,"",VLOOKUP($B352,'API List'!$B$4:$S$299,14,0)))</f>
        <v>{_x000D_
  "maCSKCB": "79071",_x000D_
  "mpi": "250004203",_x000D_
  "tiepNhanId": "227375",_x000D_
  "ownerId": "68a3e3c8e53c822ba30bf964",_x000D_
  "userId": "68a3e3c8e53c822ba30bf965"_x000D_
}</v>
      </c>
      <c r="H352" s="15" t="str">
        <f>IF(B352="","-",IF(ISNA(VLOOKUP($B352,'API List'!$B$4:$S$299,15,0))=TRUE,"",VLOOKUP($B352,'API List'!$B$4:$S$299,15,0)))</f>
        <v>[]</v>
      </c>
      <c r="I352" s="21" t="s">
        <v>108</v>
      </c>
      <c r="J352" s="6" t="s">
        <v>1314</v>
      </c>
      <c r="K352" s="6" t="s">
        <v>1319</v>
      </c>
      <c r="L352" s="132" t="s">
        <v>1409</v>
      </c>
      <c r="M352" s="6" t="s">
        <v>17</v>
      </c>
      <c r="N352" s="6"/>
      <c r="O352" s="6"/>
      <c r="P352" s="6"/>
      <c r="Q352" s="6" t="s">
        <v>1359</v>
      </c>
      <c r="R352" s="97" t="str">
        <f>HYPERLINK("#'"&amp;Q352&amp;"'!A1","View")</f>
        <v>View</v>
      </c>
      <c r="S352" s="10"/>
    </row>
    <row r="353" spans="1:19" ht="52.8" x14ac:dyDescent="0.25">
      <c r="A353" s="66"/>
      <c r="B353" s="6" t="s">
        <v>1407</v>
      </c>
      <c r="C353" s="15" t="str">
        <f>IF(B353="","-",IF(ISNA(VLOOKUP($B353,'API List'!$B$4:$S$299,2,0))=TRUE,"",VLOOKUP($B353,'API List'!$B$4:$S$299,2,0)))</f>
        <v>#98</v>
      </c>
      <c r="D353" s="15" t="str">
        <f>IF(B353="","-",IF(ISNA(VLOOKUP($B353,'API List'!$B$4:$S$298,6,0))=TRUE,"",VLOOKUP($B353,'API List'!$B$4:$S$298,6,0)))</f>
        <v>Done</v>
      </c>
      <c r="E353" s="15" t="str">
        <f>IF(B353="","-",IF(ISNA(VLOOKUP($B353,'API List'!$B$4:$S$299,3,0))=TRUE,"",VLOOKUP($B353,'API List'!$B$4:$S$299,3,0)))</f>
        <v>Kết quả khám bệnh &gt; Chi tiết hồ sơ KCB &gt; Xét nghiệm</v>
      </c>
      <c r="F353" s="15" t="str">
        <f>IF(B353="","-",IF(ISNA(VLOOKUP($B353,'API List'!$B$4:$S$299,9,0))=TRUE,"",VLOOKUP($B353,'API List'!$B$4:$S$299,9,0)))</f>
        <v>POST</v>
      </c>
      <c r="G353" s="15" t="str">
        <f>IF(B353="","-",IF(ISNA(VLOOKUP($B353,'API List'!$B$4:$S$299,14,0))=TRUE,"",VLOOKUP($B353,'API List'!$B$4:$S$299,14,0)))</f>
        <v>{_x000D_
  "maCSKCB": "79071",_x000D_
  "mpi": "250004203",_x000D_
  "tiepNhanId": "227375",_x000D_
  "ownerId": "68a3e3c8e53c822ba30bf964",_x000D_
  "userId": "68a3e3c8e53c822ba30bf965"_x000D_
}</v>
      </c>
      <c r="H353" s="15" t="str">
        <f>IF(B353="","-",IF(ISNA(VLOOKUP($B353,'API List'!$B$4:$S$299,15,0))=TRUE,"",VLOOKUP($B353,'API List'!$B$4:$S$299,15,0)))</f>
        <v>[]</v>
      </c>
      <c r="I353" s="21" t="s">
        <v>108</v>
      </c>
      <c r="J353" s="6" t="s">
        <v>1314</v>
      </c>
      <c r="K353" s="6" t="s">
        <v>1137</v>
      </c>
      <c r="L353" s="132" t="s">
        <v>1406</v>
      </c>
      <c r="M353" s="6" t="s">
        <v>12</v>
      </c>
      <c r="N353" s="6"/>
      <c r="O353" s="6"/>
      <c r="P353" s="6" t="s">
        <v>1410</v>
      </c>
      <c r="Q353" s="6"/>
      <c r="R353" s="97" t="str">
        <f t="shared" si="11"/>
        <v>View</v>
      </c>
      <c r="S353" s="10"/>
    </row>
    <row r="354" spans="1:19" ht="52.8" x14ac:dyDescent="0.25">
      <c r="A354" s="66"/>
      <c r="B354" s="6" t="s">
        <v>1411</v>
      </c>
      <c r="C354" s="15" t="str">
        <f>IF(B354="","-",IF(ISNA(VLOOKUP($B354,'API List'!$B$4:$S$299,2,0))=TRUE,"",VLOOKUP($B354,'API List'!$B$4:$S$299,2,0)))</f>
        <v>#99</v>
      </c>
      <c r="D354" s="15" t="str">
        <f>IF(B354="","-",IF(ISNA(VLOOKUP($B354,'API List'!$B$4:$S$298,6,0))=TRUE,"",VLOOKUP($B354,'API List'!$B$4:$S$298,6,0)))</f>
        <v>Done</v>
      </c>
      <c r="E354" s="15" t="str">
        <f>IF(B354="","-",IF(ISNA(VLOOKUP($B354,'API List'!$B$4:$S$299,3,0))=TRUE,"",VLOOKUP($B354,'API List'!$B$4:$S$299,3,0)))</f>
        <v xml:space="preserve">Kết quả khám bệnh &gt; Chi tiết hồ sơ KCB &gt; Cận lâm sàng </v>
      </c>
      <c r="F354" s="15" t="str">
        <f>IF(B354="","-",IF(ISNA(VLOOKUP($B354,'API List'!$B$4:$S$299,9,0))=TRUE,"",VLOOKUP($B354,'API List'!$B$4:$S$299,9,0)))</f>
        <v>POST</v>
      </c>
      <c r="G354" s="15" t="str">
        <f>IF(B354="","-",IF(ISNA(VLOOKUP($B354,'API List'!$B$4:$S$299,14,0))=TRUE,"",VLOOKUP($B354,'API List'!$B$4:$S$299,14,0)))</f>
        <v>{_x000D_
  "maCSKCB": "79071",_x000D_
  "mpi": "250004203",_x000D_
  "tiepNhanId": "227375",_x000D_
  "ownerId": "68a3e3c8e53c822ba30bf964",_x000D_
  "userId": "68a3e3c8e53c822ba30bf965"_x000D_
}</v>
      </c>
      <c r="H354" s="15" t="str">
        <f>IF(B354="","-",IF(ISNA(VLOOKUP($B354,'API List'!$B$4:$S$299,15,0))=TRUE,"",VLOOKUP($B354,'API List'!$B$4:$S$299,15,0)))</f>
        <v>[{"dichVuId":1127,"tenXetNghiem":"Siêu âm Doppler màu tim","kqXetNghiemId":2668750,"maXetNghiem":null,"ngayYLenh":"05/26/2025 00:00:00","maNhom":"0304","tenNhom":"Siêu Âm"}]</v>
      </c>
      <c r="I354" s="21" t="s">
        <v>108</v>
      </c>
      <c r="J354" s="6" t="s">
        <v>1314</v>
      </c>
      <c r="K354" s="6" t="s">
        <v>1184</v>
      </c>
      <c r="L354" s="132" t="s">
        <v>1315</v>
      </c>
      <c r="M354" s="6" t="s">
        <v>17</v>
      </c>
      <c r="N354" s="6"/>
      <c r="O354" s="6"/>
      <c r="P354" s="6"/>
      <c r="Q354" s="6"/>
      <c r="R354" s="97" t="str">
        <f t="shared" si="11"/>
        <v>View</v>
      </c>
      <c r="S354" s="10"/>
    </row>
    <row r="355" spans="1:19" ht="52.8" x14ac:dyDescent="0.25">
      <c r="A355" s="66"/>
      <c r="B355" s="6" t="s">
        <v>1411</v>
      </c>
      <c r="C355" s="15" t="str">
        <f>IF(B355="","-",IF(ISNA(VLOOKUP($B355,'API List'!$B$4:$S$299,2,0))=TRUE,"",VLOOKUP($B355,'API List'!$B$4:$S$299,2,0)))</f>
        <v>#99</v>
      </c>
      <c r="D355" s="15" t="str">
        <f>IF(B355="","-",IF(ISNA(VLOOKUP($B355,'API List'!$B$4:$S$298,6,0))=TRUE,"",VLOOKUP($B355,'API List'!$B$4:$S$298,6,0)))</f>
        <v>Done</v>
      </c>
      <c r="E355" s="15" t="str">
        <f>IF(B355="","-",IF(ISNA(VLOOKUP($B355,'API List'!$B$4:$S$299,3,0))=TRUE,"",VLOOKUP($B355,'API List'!$B$4:$S$299,3,0)))</f>
        <v xml:space="preserve">Kết quả khám bệnh &gt; Chi tiết hồ sơ KCB &gt; Cận lâm sàng </v>
      </c>
      <c r="F355" s="15" t="str">
        <f>IF(B355="","-",IF(ISNA(VLOOKUP($B355,'API List'!$B$4:$S$299,9,0))=TRUE,"",VLOOKUP($B355,'API List'!$B$4:$S$299,9,0)))</f>
        <v>POST</v>
      </c>
      <c r="G355" s="15" t="str">
        <f>IF(B355="","-",IF(ISNA(VLOOKUP($B355,'API List'!$B$4:$S$299,14,0))=TRUE,"",VLOOKUP($B355,'API List'!$B$4:$S$299,14,0)))</f>
        <v>{_x000D_
  "maCSKCB": "79071",_x000D_
  "mpi": "250004203",_x000D_
  "tiepNhanId": "227375",_x000D_
  "ownerId": "68a3e3c8e53c822ba30bf964",_x000D_
  "userId": "68a3e3c8e53c822ba30bf965"_x000D_
}</v>
      </c>
      <c r="H355" s="15" t="str">
        <f>IF(B355="","-",IF(ISNA(VLOOKUP($B355,'API List'!$B$4:$S$299,15,0))=TRUE,"",VLOOKUP($B355,'API List'!$B$4:$S$299,15,0)))</f>
        <v>[{"dichVuId":1127,"tenXetNghiem":"Siêu âm Doppler màu tim","kqXetNghiemId":2668750,"maXetNghiem":null,"ngayYLenh":"05/26/2025 00:00:00","maNhom":"0304","tenNhom":"Siêu Âm"}]</v>
      </c>
      <c r="I355" s="21" t="s">
        <v>108</v>
      </c>
      <c r="J355" s="6" t="s">
        <v>1314</v>
      </c>
      <c r="K355" s="6" t="s">
        <v>1365</v>
      </c>
      <c r="L355" s="132" t="s">
        <v>1385</v>
      </c>
      <c r="M355" s="6" t="s">
        <v>17</v>
      </c>
      <c r="N355" s="6"/>
      <c r="O355" s="6"/>
      <c r="P355" s="6"/>
      <c r="Q355" s="6"/>
      <c r="R355" s="97" t="str">
        <f t="shared" si="11"/>
        <v>View</v>
      </c>
      <c r="S355" s="10"/>
    </row>
    <row r="356" spans="1:19" ht="66" x14ac:dyDescent="0.25">
      <c r="A356" s="66"/>
      <c r="B356" s="6" t="s">
        <v>1411</v>
      </c>
      <c r="C356" s="15" t="str">
        <f>IF(B356="","-",IF(ISNA(VLOOKUP($B356,'API List'!$B$4:$S$299,2,0))=TRUE,"",VLOOKUP($B356,'API List'!$B$4:$S$299,2,0)))</f>
        <v>#99</v>
      </c>
      <c r="D356" s="15" t="str">
        <f>IF(B356="","-",IF(ISNA(VLOOKUP($B356,'API List'!$B$4:$S$298,6,0))=TRUE,"",VLOOKUP($B356,'API List'!$B$4:$S$298,6,0)))</f>
        <v>Done</v>
      </c>
      <c r="E356" s="15" t="str">
        <f>IF(B356="","-",IF(ISNA(VLOOKUP($B356,'API List'!$B$4:$S$299,3,0))=TRUE,"",VLOOKUP($B356,'API List'!$B$4:$S$299,3,0)))</f>
        <v xml:space="preserve">Kết quả khám bệnh &gt; Chi tiết hồ sơ KCB &gt; Cận lâm sàng </v>
      </c>
      <c r="F356" s="15" t="str">
        <f>IF(B356="","-",IF(ISNA(VLOOKUP($B356,'API List'!$B$4:$S$299,9,0))=TRUE,"",VLOOKUP($B356,'API List'!$B$4:$S$299,9,0)))</f>
        <v>POST</v>
      </c>
      <c r="G356" s="15" t="str">
        <f>IF(B356="","-",IF(ISNA(VLOOKUP($B356,'API List'!$B$4:$S$299,14,0))=TRUE,"",VLOOKUP($B356,'API List'!$B$4:$S$299,14,0)))</f>
        <v>{_x000D_
  "maCSKCB": "79071",_x000D_
  "mpi": "250004203",_x000D_
  "tiepNhanId": "227375",_x000D_
  "ownerId": "68a3e3c8e53c822ba30bf964",_x000D_
  "userId": "68a3e3c8e53c822ba30bf965"_x000D_
}</v>
      </c>
      <c r="H356" s="15" t="str">
        <f>IF(B356="","-",IF(ISNA(VLOOKUP($B356,'API List'!$B$4:$S$299,15,0))=TRUE,"",VLOOKUP($B356,'API List'!$B$4:$S$299,15,0)))</f>
        <v>[{"dichVuId":1127,"tenXetNghiem":"Siêu âm Doppler màu tim","kqXetNghiemId":2668750,"maXetNghiem":null,"ngayYLenh":"05/26/2025 00:00:00","maNhom":"0304","tenNhom":"Siêu Âm"}]</v>
      </c>
      <c r="I356" s="21" t="s">
        <v>108</v>
      </c>
      <c r="J356" s="6" t="s">
        <v>1314</v>
      </c>
      <c r="K356" s="6" t="s">
        <v>1362</v>
      </c>
      <c r="L356" s="132" t="s">
        <v>1408</v>
      </c>
      <c r="M356" s="6" t="s">
        <v>17</v>
      </c>
      <c r="N356" s="6"/>
      <c r="O356" s="6"/>
      <c r="P356" s="6"/>
      <c r="Q356" s="6"/>
      <c r="R356" s="97" t="str">
        <f t="shared" si="11"/>
        <v>View</v>
      </c>
      <c r="S356" s="10"/>
    </row>
    <row r="357" spans="1:19" ht="66" x14ac:dyDescent="0.25">
      <c r="A357" s="66"/>
      <c r="B357" s="6" t="s">
        <v>1411</v>
      </c>
      <c r="C357" s="15" t="str">
        <f>IF(B357="","-",IF(ISNA(VLOOKUP($B357,'API List'!$B$4:$S$299,2,0))=TRUE,"",VLOOKUP($B357,'API List'!$B$4:$S$299,2,0)))</f>
        <v>#99</v>
      </c>
      <c r="D357" s="15" t="str">
        <f>IF(B357="","-",IF(ISNA(VLOOKUP($B357,'API List'!$B$4:$S$298,6,0))=TRUE,"",VLOOKUP($B357,'API List'!$B$4:$S$298,6,0)))</f>
        <v>Done</v>
      </c>
      <c r="E357" s="15" t="str">
        <f>IF(B357="","-",IF(ISNA(VLOOKUP($B357,'API List'!$B$4:$S$299,3,0))=TRUE,"",VLOOKUP($B357,'API List'!$B$4:$S$299,3,0)))</f>
        <v xml:space="preserve">Kết quả khám bệnh &gt; Chi tiết hồ sơ KCB &gt; Cận lâm sàng </v>
      </c>
      <c r="F357" s="15" t="str">
        <f>IF(B357="","-",IF(ISNA(VLOOKUP($B357,'API List'!$B$4:$S$299,9,0))=TRUE,"",VLOOKUP($B357,'API List'!$B$4:$S$299,9,0)))</f>
        <v>POST</v>
      </c>
      <c r="G357" s="15" t="str">
        <f>IF(B357="","-",IF(ISNA(VLOOKUP($B357,'API List'!$B$4:$S$299,14,0))=TRUE,"",VLOOKUP($B357,'API List'!$B$4:$S$299,14,0)))</f>
        <v>{_x000D_
  "maCSKCB": "79071",_x000D_
  "mpi": "250004203",_x000D_
  "tiepNhanId": "227375",_x000D_
  "ownerId": "68a3e3c8e53c822ba30bf964",_x000D_
  "userId": "68a3e3c8e53c822ba30bf965"_x000D_
}</v>
      </c>
      <c r="H357" s="15" t="str">
        <f>IF(B357="","-",IF(ISNA(VLOOKUP($B357,'API List'!$B$4:$S$299,15,0))=TRUE,"",VLOOKUP($B357,'API List'!$B$4:$S$299,15,0)))</f>
        <v>[{"dichVuId":1127,"tenXetNghiem":"Siêu âm Doppler màu tim","kqXetNghiemId":2668750,"maXetNghiem":null,"ngayYLenh":"05/26/2025 00:00:00","maNhom":"0304","tenNhom":"Siêu Âm"}]</v>
      </c>
      <c r="I357" s="21" t="s">
        <v>108</v>
      </c>
      <c r="J357" s="6" t="s">
        <v>1314</v>
      </c>
      <c r="K357" s="6" t="s">
        <v>1319</v>
      </c>
      <c r="L357" s="132" t="s">
        <v>1409</v>
      </c>
      <c r="M357" s="6" t="s">
        <v>17</v>
      </c>
      <c r="N357" s="6"/>
      <c r="O357" s="6"/>
      <c r="P357" s="6"/>
      <c r="Q357" s="6" t="s">
        <v>1359</v>
      </c>
      <c r="R357" s="97" t="str">
        <f>HYPERLINK("#'"&amp;Q357&amp;"'!A1","View")</f>
        <v>View</v>
      </c>
      <c r="S357" s="10"/>
    </row>
    <row r="358" spans="1:19" ht="52.8" x14ac:dyDescent="0.25">
      <c r="A358" s="66"/>
      <c r="B358" s="6" t="s">
        <v>1411</v>
      </c>
      <c r="C358" s="15" t="str">
        <f>IF(B358="","-",IF(ISNA(VLOOKUP($B358,'API List'!$B$4:$S$299,2,0))=TRUE,"",VLOOKUP($B358,'API List'!$B$4:$S$299,2,0)))</f>
        <v>#99</v>
      </c>
      <c r="D358" s="15" t="str">
        <f>IF(B358="","-",IF(ISNA(VLOOKUP($B358,'API List'!$B$4:$S$298,6,0))=TRUE,"",VLOOKUP($B358,'API List'!$B$4:$S$298,6,0)))</f>
        <v>Done</v>
      </c>
      <c r="E358" s="15" t="str">
        <f>IF(B358="","-",IF(ISNA(VLOOKUP($B358,'API List'!$B$4:$S$299,3,0))=TRUE,"",VLOOKUP($B358,'API List'!$B$4:$S$299,3,0)))</f>
        <v xml:space="preserve">Kết quả khám bệnh &gt; Chi tiết hồ sơ KCB &gt; Cận lâm sàng </v>
      </c>
      <c r="F358" s="15" t="str">
        <f>IF(B358="","-",IF(ISNA(VLOOKUP($B358,'API List'!$B$4:$S$299,9,0))=TRUE,"",VLOOKUP($B358,'API List'!$B$4:$S$299,9,0)))</f>
        <v>POST</v>
      </c>
      <c r="G358" s="15" t="str">
        <f>IF(B358="","-",IF(ISNA(VLOOKUP($B358,'API List'!$B$4:$S$299,14,0))=TRUE,"",VLOOKUP($B358,'API List'!$B$4:$S$299,14,0)))</f>
        <v>{_x000D_
  "maCSKCB": "79071",_x000D_
  "mpi": "250004203",_x000D_
  "tiepNhanId": "227375",_x000D_
  "ownerId": "68a3e3c8e53c822ba30bf964",_x000D_
  "userId": "68a3e3c8e53c822ba30bf965"_x000D_
}</v>
      </c>
      <c r="H358" s="15" t="str">
        <f>IF(B358="","-",IF(ISNA(VLOOKUP($B358,'API List'!$B$4:$S$299,15,0))=TRUE,"",VLOOKUP($B358,'API List'!$B$4:$S$299,15,0)))</f>
        <v>[{"dichVuId":1127,"tenXetNghiem":"Siêu âm Doppler màu tim","kqXetNghiemId":2668750,"maXetNghiem":null,"ngayYLenh":"05/26/2025 00:00:00","maNhom":"0304","tenNhom":"Siêu Âm"}]</v>
      </c>
      <c r="I358" s="21" t="s">
        <v>108</v>
      </c>
      <c r="J358" s="6" t="s">
        <v>1314</v>
      </c>
      <c r="K358" s="6" t="s">
        <v>1137</v>
      </c>
      <c r="L358" s="132" t="s">
        <v>1406</v>
      </c>
      <c r="M358" s="6" t="s">
        <v>12</v>
      </c>
      <c r="N358" s="6"/>
      <c r="O358" s="6"/>
      <c r="P358" s="180" t="s">
        <v>1358</v>
      </c>
      <c r="Q358" s="6" t="s">
        <v>1359</v>
      </c>
      <c r="R358" s="97" t="str">
        <f t="shared" si="11"/>
        <v>View</v>
      </c>
      <c r="S358" s="10"/>
    </row>
    <row r="359" spans="1:19" ht="52.8" x14ac:dyDescent="0.25">
      <c r="A359" s="66"/>
      <c r="B359" s="6" t="s">
        <v>1412</v>
      </c>
      <c r="C359" s="15" t="str">
        <f>IF(B359="","-",IF(ISNA(VLOOKUP($B359,'API List'!$B$4:$S$299,2,0))=TRUE,"",VLOOKUP($B359,'API List'!$B$4:$S$299,2,0)))</f>
        <v>#100</v>
      </c>
      <c r="D359" s="15" t="str">
        <f>IF(B359="","-",IF(ISNA(VLOOKUP($B359,'API List'!$B$4:$S$298,6,0))=TRUE,"",VLOOKUP($B359,'API List'!$B$4:$S$298,6,0)))</f>
        <v>Done</v>
      </c>
      <c r="E359" s="15" t="str">
        <f>IF(B359="","-",IF(ISNA(VLOOKUP($B359,'API List'!$B$4:$S$299,3,0))=TRUE,"",VLOOKUP($B359,'API List'!$B$4:$S$299,3,0)))</f>
        <v xml:space="preserve">Kết quả khám bệnh &gt; Chi tiết hồ sơ KCB &gt; Cận lâm sàng </v>
      </c>
      <c r="F359" s="15" t="str">
        <f>IF(B359="","-",IF(ISNA(VLOOKUP($B359,'API List'!$B$4:$S$299,9,0))=TRUE,"",VLOOKUP($B359,'API List'!$B$4:$S$299,9,0)))</f>
        <v>POST</v>
      </c>
      <c r="G359" s="15" t="str">
        <f>IF(B359="","-",IF(ISNA(VLOOKUP($B359,'API List'!$B$4:$S$299,14,0))=TRUE,"",VLOOKUP($B359,'API List'!$B$4:$S$299,14,0)))</f>
        <v>{_x000D_
  "maCSKCB": "79071",_x000D_
  "mpi": "250004203",_x000D_
  "ownerId": "68a3e3c8e53c822ba30bf964",_x000D_
  "userId": "68a3e3c8e53c822ba30bf965",_x000D_
  "clsKetQuaId": 2668750_x000D_
}</v>
      </c>
      <c r="H359" s="15" t="str">
        <f>IF(B359="","-",IF(ISNA(VLOOKUP($B359,'API List'!$B$4:$S$299,15,0))=TRUE,"",VLOOKUP($B359,'API List'!$B$4:$S$299,15,0)))</f>
        <v>{_x000D_
  "tenDichVu": null,_x000D_
  "maDichVu": null,_x000D_
  "ngayThucHien": null,_x000D_
  "maNhomDichVu": null,_x000D_
  "xetNghiemId": "2668750",_x000D_
  "ketLuan": "Chưa thấy bất thường đáng kể trên siêu âm tim qua thành ngực (TTE)   ",_x000D_
  "moTa": null,_x000D_
  "tenNhomDichVu": null_x000D_
}</v>
      </c>
      <c r="I359" s="21" t="s">
        <v>108</v>
      </c>
      <c r="J359" s="6" t="s">
        <v>1314</v>
      </c>
      <c r="K359" s="6" t="s">
        <v>1184</v>
      </c>
      <c r="L359" s="132" t="s">
        <v>1315</v>
      </c>
      <c r="M359" s="6" t="s">
        <v>17</v>
      </c>
      <c r="N359" s="6"/>
      <c r="O359" s="6"/>
      <c r="P359" s="6"/>
      <c r="Q359" s="6"/>
      <c r="R359" s="97" t="str">
        <f t="shared" si="11"/>
        <v>View</v>
      </c>
      <c r="S359" s="10"/>
    </row>
    <row r="360" spans="1:19" ht="52.8" x14ac:dyDescent="0.25">
      <c r="A360" s="66"/>
      <c r="B360" s="6" t="s">
        <v>1412</v>
      </c>
      <c r="C360" s="15" t="str">
        <f>IF(B360="","-",IF(ISNA(VLOOKUP($B360,'API List'!$B$4:$S$299,2,0))=TRUE,"",VLOOKUP($B360,'API List'!$B$4:$S$299,2,0)))</f>
        <v>#100</v>
      </c>
      <c r="D360" s="15" t="str">
        <f>IF(B360="","-",IF(ISNA(VLOOKUP($B360,'API List'!$B$4:$S$298,6,0))=TRUE,"",VLOOKUP($B360,'API List'!$B$4:$S$298,6,0)))</f>
        <v>Done</v>
      </c>
      <c r="E360" s="15" t="str">
        <f>IF(B360="","-",IF(ISNA(VLOOKUP($B360,'API List'!$B$4:$S$299,3,0))=TRUE,"",VLOOKUP($B360,'API List'!$B$4:$S$299,3,0)))</f>
        <v xml:space="preserve">Kết quả khám bệnh &gt; Chi tiết hồ sơ KCB &gt; Cận lâm sàng </v>
      </c>
      <c r="F360" s="15" t="str">
        <f>IF(B360="","-",IF(ISNA(VLOOKUP($B360,'API List'!$B$4:$S$299,9,0))=TRUE,"",VLOOKUP($B360,'API List'!$B$4:$S$299,9,0)))</f>
        <v>POST</v>
      </c>
      <c r="G360" s="15" t="str">
        <f>IF(B360="","-",IF(ISNA(VLOOKUP($B360,'API List'!$B$4:$S$299,14,0))=TRUE,"",VLOOKUP($B360,'API List'!$B$4:$S$299,14,0)))</f>
        <v>{_x000D_
  "maCSKCB": "79071",_x000D_
  "mpi": "250004203",_x000D_
  "ownerId": "68a3e3c8e53c822ba30bf964",_x000D_
  "userId": "68a3e3c8e53c822ba30bf965",_x000D_
  "clsKetQuaId": 2668750_x000D_
}</v>
      </c>
      <c r="H360" s="15" t="str">
        <f>IF(B360="","-",IF(ISNA(VLOOKUP($B360,'API List'!$B$4:$S$299,15,0))=TRUE,"",VLOOKUP($B360,'API List'!$B$4:$S$299,15,0)))</f>
        <v>{_x000D_
  "tenDichVu": null,_x000D_
  "maDichVu": null,_x000D_
  "ngayThucHien": null,_x000D_
  "maNhomDichVu": null,_x000D_
  "xetNghiemId": "2668750",_x000D_
  "ketLuan": "Chưa thấy bất thường đáng kể trên siêu âm tim qua thành ngực (TTE)   ",_x000D_
  "moTa": null,_x000D_
  "tenNhomDichVu": null_x000D_
}</v>
      </c>
      <c r="I360" s="21" t="s">
        <v>108</v>
      </c>
      <c r="J360" s="6" t="s">
        <v>1314</v>
      </c>
      <c r="K360" s="6" t="s">
        <v>1365</v>
      </c>
      <c r="L360" s="132" t="s">
        <v>1385</v>
      </c>
      <c r="M360" s="6" t="s">
        <v>17</v>
      </c>
      <c r="N360" s="6"/>
      <c r="O360" s="6"/>
      <c r="P360" s="6"/>
      <c r="Q360" s="6"/>
      <c r="R360" s="97" t="str">
        <f t="shared" si="11"/>
        <v>View</v>
      </c>
      <c r="S360" s="10"/>
    </row>
    <row r="361" spans="1:19" ht="66" x14ac:dyDescent="0.25">
      <c r="A361" s="66"/>
      <c r="B361" s="6" t="s">
        <v>1412</v>
      </c>
      <c r="C361" s="15" t="str">
        <f>IF(B361="","-",IF(ISNA(VLOOKUP($B361,'API List'!$B$4:$S$299,2,0))=TRUE,"",VLOOKUP($B361,'API List'!$B$4:$S$299,2,0)))</f>
        <v>#100</v>
      </c>
      <c r="D361" s="15" t="str">
        <f>IF(B361="","-",IF(ISNA(VLOOKUP($B361,'API List'!$B$4:$S$298,6,0))=TRUE,"",VLOOKUP($B361,'API List'!$B$4:$S$298,6,0)))</f>
        <v>Done</v>
      </c>
      <c r="E361" s="15" t="str">
        <f>IF(B361="","-",IF(ISNA(VLOOKUP($B361,'API List'!$B$4:$S$299,3,0))=TRUE,"",VLOOKUP($B361,'API List'!$B$4:$S$299,3,0)))</f>
        <v xml:space="preserve">Kết quả khám bệnh &gt; Chi tiết hồ sơ KCB &gt; Cận lâm sàng </v>
      </c>
      <c r="F361" s="15"/>
      <c r="G361" s="15"/>
      <c r="H361" s="15"/>
      <c r="J361" s="6" t="s">
        <v>1314</v>
      </c>
      <c r="K361" s="6" t="s">
        <v>1319</v>
      </c>
      <c r="L361" s="132" t="s">
        <v>1413</v>
      </c>
      <c r="M361" s="6" t="s">
        <v>17</v>
      </c>
      <c r="N361" s="6"/>
      <c r="O361" s="6"/>
      <c r="P361" s="6"/>
      <c r="Q361" s="6"/>
      <c r="R361" s="97"/>
      <c r="S361" s="10"/>
    </row>
    <row r="362" spans="1:19" ht="66" x14ac:dyDescent="0.25">
      <c r="A362" s="66"/>
      <c r="B362" s="6" t="s">
        <v>1412</v>
      </c>
      <c r="C362" s="15" t="str">
        <f>IF(B362="","-",IF(ISNA(VLOOKUP($B362,'API List'!$B$4:$S$299,2,0))=TRUE,"",VLOOKUP($B362,'API List'!$B$4:$S$299,2,0)))</f>
        <v>#100</v>
      </c>
      <c r="D362" s="15" t="str">
        <f>IF(B362="","-",IF(ISNA(VLOOKUP($B362,'API List'!$B$4:$S$298,6,0))=TRUE,"",VLOOKUP($B362,'API List'!$B$4:$S$298,6,0)))</f>
        <v>Done</v>
      </c>
      <c r="E362" s="15" t="str">
        <f>IF(B362="","-",IF(ISNA(VLOOKUP($B362,'API List'!$B$4:$S$299,3,0))=TRUE,"",VLOOKUP($B362,'API List'!$B$4:$S$299,3,0)))</f>
        <v xml:space="preserve">Kết quả khám bệnh &gt; Chi tiết hồ sơ KCB &gt; Cận lâm sàng </v>
      </c>
      <c r="F362" s="15" t="str">
        <f>IF(B362="","-",IF(ISNA(VLOOKUP($B362,'API List'!$B$4:$S$299,9,0))=TRUE,"",VLOOKUP($B362,'API List'!$B$4:$S$299,9,0)))</f>
        <v>POST</v>
      </c>
      <c r="G362" s="15" t="str">
        <f>IF(B362="","-",IF(ISNA(VLOOKUP($B362,'API List'!$B$4:$S$299,14,0))=TRUE,"",VLOOKUP($B362,'API List'!$B$4:$S$299,14,0)))</f>
        <v>{_x000D_
  "maCSKCB": "79071",_x000D_
  "mpi": "250004203",_x000D_
  "ownerId": "68a3e3c8e53c822ba30bf964",_x000D_
  "userId": "68a3e3c8e53c822ba30bf965",_x000D_
  "clsKetQuaId": 2668750_x000D_
}</v>
      </c>
      <c r="H362" s="15" t="str">
        <f>IF(B362="","-",IF(ISNA(VLOOKUP($B362,'API List'!$B$4:$S$299,15,0))=TRUE,"",VLOOKUP($B362,'API List'!$B$4:$S$299,15,0)))</f>
        <v>{_x000D_
  "tenDichVu": null,_x000D_
  "maDichVu": null,_x000D_
  "ngayThucHien": null,_x000D_
  "maNhomDichVu": null,_x000D_
  "xetNghiemId": "2668750",_x000D_
  "ketLuan": "Chưa thấy bất thường đáng kể trên siêu âm tim qua thành ngực (TTE)   ",_x000D_
  "moTa": null,_x000D_
  "tenNhomDichVu": null_x000D_
}</v>
      </c>
      <c r="I362" s="21" t="s">
        <v>108</v>
      </c>
      <c r="J362" s="6" t="s">
        <v>1314</v>
      </c>
      <c r="K362" s="6" t="s">
        <v>1362</v>
      </c>
      <c r="L362" s="132" t="s">
        <v>1414</v>
      </c>
      <c r="M362" s="6" t="s">
        <v>17</v>
      </c>
      <c r="N362" s="6"/>
      <c r="O362" s="6"/>
      <c r="P362" s="6"/>
      <c r="Q362" s="6"/>
      <c r="R362" s="97" t="str">
        <f t="shared" si="11"/>
        <v>View</v>
      </c>
      <c r="S362" s="10"/>
    </row>
    <row r="363" spans="1:19" x14ac:dyDescent="0.25">
      <c r="A363" s="66"/>
      <c r="B363" s="6"/>
      <c r="C363" s="15" t="str">
        <f>IF(B363="","-",IF(ISNA(VLOOKUP($B363,'API List'!$B$4:$S$299,2,0))=TRUE,"",VLOOKUP($B363,'API List'!$B$4:$S$299,2,0)))</f>
        <v>-</v>
      </c>
      <c r="D363" s="15" t="str">
        <f>IF(B363="","-",IF(ISNA(VLOOKUP($B363,'API List'!$B$4:$S$298,6,0))=TRUE,"",VLOOKUP($B363,'API List'!$B$4:$S$298,6,0)))</f>
        <v>-</v>
      </c>
      <c r="E363" s="15" t="str">
        <f>IF(B363="","-",IF(ISNA(VLOOKUP($B363,'API List'!$B$4:$S$299,3,0))=TRUE,"",VLOOKUP($B363,'API List'!$B$4:$S$299,3,0)))</f>
        <v>-</v>
      </c>
      <c r="F363" s="15" t="str">
        <f>IF(B363="","-",IF(ISNA(VLOOKUP($B363,'API List'!$B$4:$S$299,9,0))=TRUE,"",VLOOKUP($B363,'API List'!$B$4:$S$299,9,0)))</f>
        <v>-</v>
      </c>
      <c r="G363" s="15" t="str">
        <f>IF(B363="","-",IF(ISNA(VLOOKUP($B363,'API List'!$B$4:$S$299,14,0))=TRUE,"",VLOOKUP($B363,'API List'!$B$4:$S$299,14,0)))</f>
        <v>-</v>
      </c>
      <c r="H363" s="15" t="str">
        <f>IF(B363="","-",IF(ISNA(VLOOKUP($B363,'API List'!$B$4:$S$299,15,0))=TRUE,"",VLOOKUP($B363,'API List'!$B$4:$S$299,15,0)))</f>
        <v>-</v>
      </c>
      <c r="I363" s="21" t="s">
        <v>108</v>
      </c>
      <c r="J363" s="6"/>
      <c r="K363" s="6"/>
      <c r="L363" s="6"/>
      <c r="M363" s="6"/>
      <c r="N363" s="6"/>
      <c r="O363" s="6"/>
      <c r="P363" s="6"/>
      <c r="Q363" s="6"/>
      <c r="R363" s="97" t="str">
        <f t="shared" si="11"/>
        <v>View</v>
      </c>
      <c r="S363" s="10"/>
    </row>
    <row r="364" spans="1:19" ht="52.8" x14ac:dyDescent="0.25">
      <c r="A364" s="66"/>
      <c r="B364" s="6" t="s">
        <v>1415</v>
      </c>
      <c r="C364" s="15" t="str">
        <f>IF(B364="","-",IF(ISNA(VLOOKUP($B364,'API List'!$B$4:$S$299,2,0))=TRUE,"",VLOOKUP($B364,'API List'!$B$4:$S$299,2,0)))</f>
        <v>#114</v>
      </c>
      <c r="D364" s="15" t="str">
        <f>IF(B364="","-",IF(ISNA(VLOOKUP($B364,'API List'!$B$4:$S$298,6,0))=TRUE,"",VLOOKUP($B364,'API List'!$B$4:$S$298,6,0)))</f>
        <v>Done</v>
      </c>
      <c r="E364" s="15" t="str">
        <f>IF(B364="","-",IF(ISNA(VLOOKUP($B364,'API List'!$B$4:$S$299,3,0))=TRUE,"",VLOOKUP($B364,'API List'!$B$4:$S$299,3,0)))</f>
        <v>Hồ sơ khám sức khỏe &gt; Đánh trả trải nghiệm</v>
      </c>
      <c r="F364" s="15" t="str">
        <f>IF(B364="","-",IF(ISNA(VLOOKUP($B364,'API List'!$B$4:$S$299,9,0))=TRUE,"",VLOOKUP($B364,'API List'!$B$4:$S$299,9,0)))</f>
        <v>POST</v>
      </c>
      <c r="G364" s="15" t="str">
        <f>IF(B364="","-",IF(ISNA(VLOOKUP($B364,'API List'!$B$4:$S$299,14,0))=TRUE,"",VLOOKUP($B364,'API List'!$B$4:$S$299,14,0)))</f>
        <v>{_x000D_
  "maCSKCB": "79071",_x000D_
  "khamBenhId": "258062"_x000D_
}</v>
      </c>
      <c r="H364" s="15" t="str">
        <f>IF(B364="","-",IF(ISNA(VLOOKUP($B364,'API List'!$B$4:$S$299,15,0))=TRUE,"",VLOOKUP($B364,'API List'!$B$4:$S$299,15,0)))</f>
        <v>{_x000D_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v>
      </c>
      <c r="I364" s="21" t="s">
        <v>108</v>
      </c>
      <c r="J364" s="6" t="s">
        <v>1314</v>
      </c>
      <c r="K364" s="6" t="s">
        <v>1184</v>
      </c>
      <c r="L364" s="132" t="s">
        <v>1315</v>
      </c>
      <c r="M364" s="6" t="s">
        <v>17</v>
      </c>
      <c r="N364" s="6"/>
      <c r="O364" s="6"/>
      <c r="P364" s="6"/>
      <c r="Q364" s="6"/>
      <c r="R364" s="97" t="str">
        <f t="shared" si="11"/>
        <v>View</v>
      </c>
      <c r="S364" s="10"/>
    </row>
    <row r="365" spans="1:19" ht="52.8" x14ac:dyDescent="0.25">
      <c r="A365" s="66"/>
      <c r="B365" s="6" t="s">
        <v>1415</v>
      </c>
      <c r="C365" s="15" t="str">
        <f>IF(B365="","-",IF(ISNA(VLOOKUP($B365,'API List'!$B$4:$S$299,2,0))=TRUE,"",VLOOKUP($B365,'API List'!$B$4:$S$299,2,0)))</f>
        <v>#114</v>
      </c>
      <c r="D365" s="15" t="str">
        <f>IF(B365="","-",IF(ISNA(VLOOKUP($B365,'API List'!$B$4:$S$298,6,0))=TRUE,"",VLOOKUP($B365,'API List'!$B$4:$S$298,6,0)))</f>
        <v>Done</v>
      </c>
      <c r="E365" s="15" t="str">
        <f>IF(B365="","-",IF(ISNA(VLOOKUP($B365,'API List'!$B$4:$S$299,3,0))=TRUE,"",VLOOKUP($B365,'API List'!$B$4:$S$299,3,0)))</f>
        <v>Hồ sơ khám sức khỏe &gt; Đánh trả trải nghiệm</v>
      </c>
      <c r="F365" s="15" t="str">
        <f>IF(B365="","-",IF(ISNA(VLOOKUP($B365,'API List'!$B$4:$S$299,9,0))=TRUE,"",VLOOKUP($B365,'API List'!$B$4:$S$299,9,0)))</f>
        <v>POST</v>
      </c>
      <c r="G365" s="15" t="str">
        <f>IF(B365="","-",IF(ISNA(VLOOKUP($B365,'API List'!$B$4:$S$299,14,0))=TRUE,"",VLOOKUP($B365,'API List'!$B$4:$S$299,14,0)))</f>
        <v>{_x000D_
  "maCSKCB": "79071",_x000D_
  "khamBenhId": "258062"_x000D_
}</v>
      </c>
      <c r="H365" s="15" t="str">
        <f>IF(B365="","-",IF(ISNA(VLOOKUP($B365,'API List'!$B$4:$S$299,15,0))=TRUE,"",VLOOKUP($B365,'API List'!$B$4:$S$299,15,0)))</f>
        <v>{_x000D_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v>
      </c>
      <c r="I365" s="21" t="s">
        <v>108</v>
      </c>
      <c r="J365" s="6" t="s">
        <v>1314</v>
      </c>
      <c r="K365" s="6" t="s">
        <v>1365</v>
      </c>
      <c r="L365" s="132" t="s">
        <v>1385</v>
      </c>
      <c r="M365" s="6" t="s">
        <v>17</v>
      </c>
      <c r="N365" s="6"/>
      <c r="O365" s="6"/>
      <c r="P365" s="6"/>
      <c r="Q365" s="6"/>
      <c r="R365" s="97" t="str">
        <f t="shared" si="11"/>
        <v>View</v>
      </c>
      <c r="S365" s="10"/>
    </row>
    <row r="366" spans="1:19" ht="52.8" x14ac:dyDescent="0.25">
      <c r="A366" s="66"/>
      <c r="B366" s="6" t="s">
        <v>1415</v>
      </c>
      <c r="C366" s="15" t="str">
        <f>IF(B366="","-",IF(ISNA(VLOOKUP($B366,'API List'!$B$4:$S$299,2,0))=TRUE,"",VLOOKUP($B366,'API List'!$B$4:$S$299,2,0)))</f>
        <v>#114</v>
      </c>
      <c r="D366" s="15" t="str">
        <f>IF(B366="","-",IF(ISNA(VLOOKUP($B366,'API List'!$B$4:$S$298,6,0))=TRUE,"",VLOOKUP($B366,'API List'!$B$4:$S$298,6,0)))</f>
        <v>Done</v>
      </c>
      <c r="E366" s="15" t="str">
        <f>IF(B366="","-",IF(ISNA(VLOOKUP($B366,'API List'!$B$4:$S$299,3,0))=TRUE,"",VLOOKUP($B366,'API List'!$B$4:$S$299,3,0)))</f>
        <v>Hồ sơ khám sức khỏe &gt; Đánh trả trải nghiệm</v>
      </c>
      <c r="F366" s="15" t="str">
        <f>IF(B366="","-",IF(ISNA(VLOOKUP($B366,'API List'!$B$4:$S$299,9,0))=TRUE,"",VLOOKUP($B366,'API List'!$B$4:$S$299,9,0)))</f>
        <v>POST</v>
      </c>
      <c r="G366" s="15" t="str">
        <f>IF(B366="","-",IF(ISNA(VLOOKUP($B366,'API List'!$B$4:$S$299,14,0))=TRUE,"",VLOOKUP($B366,'API List'!$B$4:$S$299,14,0)))</f>
        <v>{_x000D_
  "maCSKCB": "79071",_x000D_
  "khamBenhId": "258062"_x000D_
}</v>
      </c>
      <c r="H366" s="15" t="str">
        <f>IF(B366="","-",IF(ISNA(VLOOKUP($B366,'API List'!$B$4:$S$299,15,0))=TRUE,"",VLOOKUP($B366,'API List'!$B$4:$S$299,15,0)))</f>
        <v>{_x000D_
  "other": null,_x000D_
  "data": {_x000D_
    "tenDichVu": "Khám Da Liễu",_x000D_
    "tong": 3,_x000D_
    "maCSKCB": "79071",_x000D_
    "langNghe": 3,_x000D_
    "ghiChu": "Jjjj",_x000D_
    "chuDong": 3,_x000D_
    "chiDinh": 3,_x000D_
    "ngayCapNhat": 1755598660563,_x000D_
    "ownerId": "68a3e3c8e53c822ba30bf964",_x000D_
    "userId": "68a3e3c8e53c822ba30bf965",_x000D_
    "ngayDanhGia": 1755598660563,_x000D_
    "ngayKham": "26/05/2025",_x000D_
    "loaiKham": "Khám bệnh",_x000D_
    "dichVuId": null,_x000D_
    "maBenhNhan": "250004203",_x000D_
    "thamKham": 3,_x000D_
    "tinhTrang": true,_x000D_
    "tacPhong": 3,_x000D_
    "bacSiKhamId": "1260",_x000D_
    "khamBenhId": "258062",_x000D_
    "id": "68a44f441096b008aaa4029e",_x000D_
    "bacSiKhamName": "HMC-Phan Văn Mai",_x000D_
    "khoa": "PK Da Liễu 1",_x000D_
    "viPham": false_x000D_
  },_x000D_
  "message": null,_x000D_
  "status": true_x000D_
}</v>
      </c>
      <c r="I366" s="21" t="s">
        <v>108</v>
      </c>
      <c r="J366" s="6" t="s">
        <v>1314</v>
      </c>
      <c r="K366" s="6" t="s">
        <v>1362</v>
      </c>
      <c r="L366" s="132" t="s">
        <v>1416</v>
      </c>
      <c r="M366" s="6" t="s">
        <v>12</v>
      </c>
      <c r="N366" s="6"/>
      <c r="O366" s="6"/>
      <c r="P366" s="179" t="s">
        <v>1245</v>
      </c>
      <c r="Q366" s="6" t="s">
        <v>1417</v>
      </c>
      <c r="R366" s="97" t="str">
        <f t="shared" si="11"/>
        <v>View</v>
      </c>
      <c r="S366" s="10"/>
    </row>
    <row r="367" spans="1:19" ht="39.6" x14ac:dyDescent="0.25">
      <c r="A367" s="66"/>
      <c r="B367" s="6" t="s">
        <v>1418</v>
      </c>
      <c r="C367" s="15" t="str">
        <f>IF(B367="","-",IF(ISNA(VLOOKUP($B367,'API List'!$B$4:$S$299,2,0))=TRUE,"",VLOOKUP($B367,'API List'!$B$4:$S$299,2,0)))</f>
        <v>#115</v>
      </c>
      <c r="D367" s="15" t="str">
        <f>IF(B367="","-",IF(ISNA(VLOOKUP($B367,'API List'!$B$4:$S$298,6,0))=TRUE,"",VLOOKUP($B367,'API List'!$B$4:$S$298,6,0)))</f>
        <v>Done</v>
      </c>
      <c r="E367" s="15" t="str">
        <f>IF(B367="","-",IF(ISNA(VLOOKUP($B367,'API List'!$B$4:$S$299,3,0))=TRUE,"",VLOOKUP($B367,'API List'!$B$4:$S$299,3,0)))</f>
        <v>Hồ sơ khám sức khỏe &gt; Đánh trả trải nghiệm</v>
      </c>
      <c r="F367" s="15" t="str">
        <f>IF(B367="","-",IF(ISNA(VLOOKUP($B367,'API List'!$B$4:$S$299,9,0))=TRUE,"",VLOOKUP($B367,'API List'!$B$4:$S$299,9,0)))</f>
        <v>POST</v>
      </c>
      <c r="G367" s="15" t="str">
        <f>IF(B367="","-",IF(ISNA(VLOOKUP($B367,'API List'!$B$4:$S$299,14,0))=TRUE,"",VLOOKUP($B367,'API List'!$B$4:$S$299,14,0)))</f>
        <v>{_x000D_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v>
      </c>
      <c r="H367" s="15" t="str">
        <f>IF(B367="","-",IF(ISNA(VLOOKUP($B367,'API List'!$B$4:$S$299,15,0))=TRUE,"",VLOOKUP($B367,'API List'!$B$4:$S$299,15,0)))</f>
        <v>{_x000D_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v>
      </c>
      <c r="I367" s="21" t="s">
        <v>108</v>
      </c>
      <c r="J367" s="6" t="s">
        <v>1314</v>
      </c>
      <c r="K367" s="6" t="s">
        <v>1184</v>
      </c>
      <c r="L367" s="132" t="s">
        <v>1315</v>
      </c>
      <c r="M367" s="6" t="s">
        <v>17</v>
      </c>
      <c r="N367" s="6"/>
      <c r="O367" s="6"/>
      <c r="P367" s="6"/>
      <c r="Q367" s="6"/>
      <c r="R367" s="97" t="str">
        <f t="shared" ref="R367:R419" si="12">HYPERLINK("#'"&amp;Q367&amp;"'!A1","View")</f>
        <v>View</v>
      </c>
      <c r="S367" s="10"/>
    </row>
    <row r="368" spans="1:19" ht="39.6" x14ac:dyDescent="0.25">
      <c r="A368" s="66"/>
      <c r="B368" s="6" t="s">
        <v>1418</v>
      </c>
      <c r="C368" s="15" t="str">
        <f>IF(B368="","-",IF(ISNA(VLOOKUP($B368,'API List'!$B$4:$S$299,2,0))=TRUE,"",VLOOKUP($B368,'API List'!$B$4:$S$299,2,0)))</f>
        <v>#115</v>
      </c>
      <c r="D368" s="15" t="str">
        <f>IF(B368="","-",IF(ISNA(VLOOKUP($B368,'API List'!$B$4:$S$298,6,0))=TRUE,"",VLOOKUP($B368,'API List'!$B$4:$S$298,6,0)))</f>
        <v>Done</v>
      </c>
      <c r="E368" s="15" t="str">
        <f>IF(B368="","-",IF(ISNA(VLOOKUP($B368,'API List'!$B$4:$S$299,3,0))=TRUE,"",VLOOKUP($B368,'API List'!$B$4:$S$299,3,0)))</f>
        <v>Hồ sơ khám sức khỏe &gt; Đánh trả trải nghiệm</v>
      </c>
      <c r="F368" s="15" t="str">
        <f>IF(B368="","-",IF(ISNA(VLOOKUP($B368,'API List'!$B$4:$S$299,9,0))=TRUE,"",VLOOKUP($B368,'API List'!$B$4:$S$299,9,0)))</f>
        <v>POST</v>
      </c>
      <c r="G368" s="15" t="str">
        <f>IF(B368="","-",IF(ISNA(VLOOKUP($B368,'API List'!$B$4:$S$299,14,0))=TRUE,"",VLOOKUP($B368,'API List'!$B$4:$S$299,14,0)))</f>
        <v>{_x000D_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v>
      </c>
      <c r="H368" s="15" t="str">
        <f>IF(B368="","-",IF(ISNA(VLOOKUP($B368,'API List'!$B$4:$S$299,15,0))=TRUE,"",VLOOKUP($B368,'API List'!$B$4:$S$299,15,0)))</f>
        <v>{_x000D_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v>
      </c>
      <c r="I368" s="21" t="s">
        <v>108</v>
      </c>
      <c r="J368" s="6" t="s">
        <v>1314</v>
      </c>
      <c r="K368" s="6" t="s">
        <v>1365</v>
      </c>
      <c r="L368" s="132" t="s">
        <v>1385</v>
      </c>
      <c r="M368" s="6" t="s">
        <v>17</v>
      </c>
      <c r="N368" s="6"/>
      <c r="O368" s="6"/>
      <c r="P368" s="6"/>
      <c r="Q368" s="6"/>
      <c r="R368" s="97" t="str">
        <f t="shared" si="12"/>
        <v>View</v>
      </c>
      <c r="S368" s="10"/>
    </row>
    <row r="369" spans="1:19" ht="39.6" x14ac:dyDescent="0.25">
      <c r="A369" s="66"/>
      <c r="B369" s="6" t="s">
        <v>1418</v>
      </c>
      <c r="C369" s="15" t="str">
        <f>IF(B369="","-",IF(ISNA(VLOOKUP($B369,'API List'!$B$4:$S$299,2,0))=TRUE,"",VLOOKUP($B369,'API List'!$B$4:$S$299,2,0)))</f>
        <v>#115</v>
      </c>
      <c r="D369" s="15" t="str">
        <f>IF(B369="","-",IF(ISNA(VLOOKUP($B369,'API List'!$B$4:$S$298,6,0))=TRUE,"",VLOOKUP($B369,'API List'!$B$4:$S$298,6,0)))</f>
        <v>Done</v>
      </c>
      <c r="E369" s="15" t="str">
        <f>IF(B369="","-",IF(ISNA(VLOOKUP($B369,'API List'!$B$4:$S$299,3,0))=TRUE,"",VLOOKUP($B369,'API List'!$B$4:$S$299,3,0)))</f>
        <v>Hồ sơ khám sức khỏe &gt; Đánh trả trải nghiệm</v>
      </c>
      <c r="F369" s="15" t="str">
        <f>IF(B369="","-",IF(ISNA(VLOOKUP($B369,'API List'!$B$4:$S$299,9,0))=TRUE,"",VLOOKUP($B369,'API List'!$B$4:$S$299,9,0)))</f>
        <v>POST</v>
      </c>
      <c r="G369" s="15" t="str">
        <f>IF(B369="","-",IF(ISNA(VLOOKUP($B369,'API List'!$B$4:$S$299,14,0))=TRUE,"",VLOOKUP($B369,'API List'!$B$4:$S$299,14,0)))</f>
        <v>{_x000D_
  "tenDichVu": "Khám Da Liễu",_x000D_
  "tong": 3,_x000D_
  "maCSKCB": "79071",_x000D_
  "langNghe": 3,_x000D_
  "ghiChu": "Jjjj",_x000D_
  "chuDong": 3,_x000D_
  "chiDinh": 3,_x000D_
  "ownerId": "68a3e3c8e53c822ba30bf964",_x000D_
  "userId": "68a3e3c8e53c822ba30bf965",_x000D_
  "ngayKham": "26/05/2025",_x000D_
  "loaiKham": "Khám bệnh",_x000D_
  "maBenhNhan": "250004203",_x000D_
  "thamKham": 3,_x000D_
  "tinhTrang": true,_x000D_
  "tacPhong": 3,_x000D_
  "bacSiKhamId": 1260,_x000D_
  "khamBenhId": "258062",_x000D_
  "bacSiKhamName": "HMC-Phan Văn Mai",_x000D_
  "khoa": "PK Da Liễu 1"_x000D_
}</v>
      </c>
      <c r="H369" s="15" t="str">
        <f>IF(B369="","-",IF(ISNA(VLOOKUP($B369,'API List'!$B$4:$S$299,15,0))=TRUE,"",VLOOKUP($B369,'API List'!$B$4:$S$299,15,0)))</f>
        <v>{_x000D_
  "other": null,_x000D_
  "data": {_x000D_
    "tenDichVu": "Khám Da Liễu",_x000D_
    "tong": 3,_x000D_
    "maCSKCB": "79071",_x000D_
    "langNghe": 3,_x000D_
    "ghiChu": "Jjjj",_x000D_
    "chuDong": 3,_x000D_
    "chiDinh": 3,_x000D_
    "ngayCapNhat": 1755600628125,_x000D_
    "ownerId": "68a3e3c8e53c822ba30bf964",_x000D_
    "userId": "68a3e3c8e53c822ba30bf965",_x000D_
    "ngayDanhGia": 1755600628125,_x000D_
    "ngayKham": "26/05/2025",_x000D_
    "loaiKham": "Khám bệnh",_x000D_
    "dichVuId": null,_x000D_
    "maBenhNhan": "250004203",_x000D_
    "thamKham": 3,_x000D_
    "tinhTrang": true,_x000D_
    "tacPhong": 3,_x000D_
    "bacSiKhamId": "1260",_x000D_
    "khamBenhId": "258062",_x000D_
    "id": "68a456f43b9da319bceaa789",_x000D_
    "bacSiKhamName": "HMC-Phan Văn Mai",_x000D_
    "khoa": "PK Da Liễu 1",_x000D_
    "viPham": false_x000D_
  },_x000D_
  "message": null,_x000D_
  "status": true_x000D_
}</v>
      </c>
      <c r="I369" s="21" t="s">
        <v>108</v>
      </c>
      <c r="J369" s="6" t="s">
        <v>1314</v>
      </c>
      <c r="K369" s="6" t="s">
        <v>1362</v>
      </c>
      <c r="L369" s="132" t="s">
        <v>1416</v>
      </c>
      <c r="M369" s="6" t="s">
        <v>12</v>
      </c>
      <c r="N369" s="6"/>
      <c r="O369" s="6"/>
      <c r="P369" s="179" t="s">
        <v>1245</v>
      </c>
      <c r="Q369" s="6" t="s">
        <v>1419</v>
      </c>
      <c r="R369" s="97" t="str">
        <f t="shared" si="12"/>
        <v>View</v>
      </c>
      <c r="S369" s="10"/>
    </row>
    <row r="370" spans="1:19" x14ac:dyDescent="0.25">
      <c r="A370" s="66"/>
      <c r="B370" s="6"/>
      <c r="C370" s="15" t="str">
        <f>IF(B370="","-",IF(ISNA(VLOOKUP($B370,'API List'!$B$4:$S$299,2,0))=TRUE,"",VLOOKUP($B370,'API List'!$B$4:$S$299,2,0)))</f>
        <v>-</v>
      </c>
      <c r="D370" s="15" t="str">
        <f>IF(B370="","-",IF(ISNA(VLOOKUP($B370,'API List'!$B$4:$S$298,6,0))=TRUE,"",VLOOKUP($B370,'API List'!$B$4:$S$298,6,0)))</f>
        <v>-</v>
      </c>
      <c r="E370" s="15" t="str">
        <f>IF(B370="","-",IF(ISNA(VLOOKUP($B370,'API List'!$B$4:$S$299,3,0))=TRUE,"",VLOOKUP($B370,'API List'!$B$4:$S$299,3,0)))</f>
        <v>-</v>
      </c>
      <c r="F370" s="15" t="str">
        <f>IF(B370="","-",IF(ISNA(VLOOKUP($B370,'API List'!$B$4:$S$299,9,0))=TRUE,"",VLOOKUP($B370,'API List'!$B$4:$S$299,9,0)))</f>
        <v>-</v>
      </c>
      <c r="G370" s="15" t="str">
        <f>IF(B370="","-",IF(ISNA(VLOOKUP($B370,'API List'!$B$4:$S$299,14,0))=TRUE,"",VLOOKUP($B370,'API List'!$B$4:$S$299,14,0)))</f>
        <v>-</v>
      </c>
      <c r="H370" s="15" t="str">
        <f>IF(B370="","-",IF(ISNA(VLOOKUP($B370,'API List'!$B$4:$S$299,15,0))=TRUE,"",VLOOKUP($B370,'API List'!$B$4:$S$299,15,0)))</f>
        <v>-</v>
      </c>
      <c r="I370" s="21" t="s">
        <v>108</v>
      </c>
      <c r="J370" s="6"/>
      <c r="K370" s="6"/>
      <c r="L370" s="6"/>
      <c r="M370" s="6"/>
      <c r="N370" s="6"/>
      <c r="O370" s="6"/>
      <c r="P370" s="6"/>
      <c r="Q370" s="6"/>
      <c r="R370" s="97" t="str">
        <f t="shared" ref="R370:R390" si="13">HYPERLINK("#'"&amp;Q370&amp;"'!A1","View")</f>
        <v>View</v>
      </c>
      <c r="S370" s="10"/>
    </row>
    <row r="371" spans="1:19" ht="39.6" x14ac:dyDescent="0.25">
      <c r="A371" s="66"/>
      <c r="B371" s="6" t="s">
        <v>1420</v>
      </c>
      <c r="C371" s="15" t="str">
        <f>IF(B371="","-",IF(ISNA(VLOOKUP($B371,'API List'!$B$4:$S$299,2,0))=TRUE,"",VLOOKUP($B371,'API List'!$B$4:$S$299,2,0)))</f>
        <v>#118</v>
      </c>
      <c r="D371" s="15" t="str">
        <f>IF(B371="","-",IF(ISNA(VLOOKUP($B371,'API List'!$B$4:$S$298,6,0))=TRUE,"",VLOOKUP($B371,'API List'!$B$4:$S$298,6,0)))</f>
        <v>Done</v>
      </c>
      <c r="E371" s="15" t="str">
        <f>IF(B371="","-",IF(ISNA(VLOOKUP($B371,'API List'!$B$4:$S$299,3,0))=TRUE,"",VLOOKUP($B371,'API List'!$B$4:$S$299,3,0)))</f>
        <v>Góp ý dịch vụ</v>
      </c>
      <c r="F371" s="15" t="str">
        <f>IF(B371="","-",IF(ISNA(VLOOKUP($B371,'API List'!$B$4:$S$299,9,0))=TRUE,"",VLOOKUP($B371,'API List'!$B$4:$S$299,9,0)))</f>
        <v>POST</v>
      </c>
      <c r="G371" s="15" t="str">
        <f>IF(B371="","-",IF(ISNA(VLOOKUP($B371,'API List'!$B$4:$S$299,14,0))=TRUE,"",VLOOKUP($B371,'API List'!$B$4:$S$299,14,0)))</f>
        <v>{_x000D_
  "feedBackType": "satisfied",_x000D_
  "maCSKCB": "79071",_x000D_
  "feedBackContent": "H",_x000D_
  "createdTime": 1755671224228,_x000D_
  "fullName": "Nguyễn Bảo An",_x000D_
  "userName": "0969000058",_x000D_
  "solveType": "solved"_x000D_
}</v>
      </c>
      <c r="H371" s="15" t="b">
        <f>IF(B371="","-",IF(ISNA(VLOOKUP($B371,'API List'!$B$4:$S$299,15,0))=TRUE,"",VLOOKUP($B371,'API List'!$B$4:$S$299,15,0)))</f>
        <v>1</v>
      </c>
      <c r="I371" s="21" t="s">
        <v>108</v>
      </c>
      <c r="J371" s="6" t="s">
        <v>1314</v>
      </c>
      <c r="K371" s="6" t="s">
        <v>1184</v>
      </c>
      <c r="L371" s="132" t="s">
        <v>1315</v>
      </c>
      <c r="M371" s="6" t="s">
        <v>17</v>
      </c>
      <c r="N371" s="6"/>
      <c r="O371" s="6"/>
      <c r="P371" s="6"/>
      <c r="Q371" s="6"/>
      <c r="R371" s="97" t="str">
        <f t="shared" si="13"/>
        <v>View</v>
      </c>
      <c r="S371" s="10"/>
    </row>
    <row r="372" spans="1:19" ht="39.6" x14ac:dyDescent="0.25">
      <c r="A372" s="66"/>
      <c r="B372" s="6" t="s">
        <v>1420</v>
      </c>
      <c r="C372" s="15" t="str">
        <f>IF(B372="","-",IF(ISNA(VLOOKUP($B372,'API List'!$B$4:$S$299,2,0))=TRUE,"",VLOOKUP($B372,'API List'!$B$4:$S$299,2,0)))</f>
        <v>#118</v>
      </c>
      <c r="D372" s="15" t="str">
        <f>IF(B372="","-",IF(ISNA(VLOOKUP($B372,'API List'!$B$4:$S$298,6,0))=TRUE,"",VLOOKUP($B372,'API List'!$B$4:$S$298,6,0)))</f>
        <v>Done</v>
      </c>
      <c r="E372" s="15" t="str">
        <f>IF(B372="","-",IF(ISNA(VLOOKUP($B372,'API List'!$B$4:$S$299,3,0))=TRUE,"",VLOOKUP($B372,'API List'!$B$4:$S$299,3,0)))</f>
        <v>Góp ý dịch vụ</v>
      </c>
      <c r="F372" s="15" t="str">
        <f>IF(B372="","-",IF(ISNA(VLOOKUP($B372,'API List'!$B$4:$S$299,9,0))=TRUE,"",VLOOKUP($B372,'API List'!$B$4:$S$299,9,0)))</f>
        <v>POST</v>
      </c>
      <c r="G372" s="15" t="str">
        <f>IF(B372="","-",IF(ISNA(VLOOKUP($B372,'API List'!$B$4:$S$299,14,0))=TRUE,"",VLOOKUP($B372,'API List'!$B$4:$S$299,14,0)))</f>
        <v>{_x000D_
  "feedBackType": "satisfied",_x000D_
  "maCSKCB": "79071",_x000D_
  "feedBackContent": "H",_x000D_
  "createdTime": 1755671224228,_x000D_
  "fullName": "Nguyễn Bảo An",_x000D_
  "userName": "0969000058",_x000D_
  "solveType": "solved"_x000D_
}</v>
      </c>
      <c r="H372" s="15" t="b">
        <f>IF(B372="","-",IF(ISNA(VLOOKUP($B372,'API List'!$B$4:$S$299,15,0))=TRUE,"",VLOOKUP($B372,'API List'!$B$4:$S$299,15,0)))</f>
        <v>1</v>
      </c>
      <c r="I372" s="21" t="s">
        <v>108</v>
      </c>
      <c r="J372" s="6" t="s">
        <v>1314</v>
      </c>
      <c r="K372" s="6" t="s">
        <v>1365</v>
      </c>
      <c r="L372" s="132" t="s">
        <v>1385</v>
      </c>
      <c r="M372" s="6" t="s">
        <v>17</v>
      </c>
      <c r="N372" s="6"/>
      <c r="O372" s="6"/>
      <c r="P372" s="6"/>
      <c r="Q372" s="6"/>
      <c r="R372" s="97" t="str">
        <f t="shared" si="13"/>
        <v>View</v>
      </c>
      <c r="S372" s="10"/>
    </row>
    <row r="373" spans="1:19" ht="39.6" x14ac:dyDescent="0.25">
      <c r="A373" s="66"/>
      <c r="B373" s="6" t="s">
        <v>1420</v>
      </c>
      <c r="C373" s="15"/>
      <c r="D373" s="15"/>
      <c r="E373" s="15"/>
      <c r="F373" s="15"/>
      <c r="G373" s="15"/>
      <c r="H373" s="15"/>
      <c r="J373" s="6" t="s">
        <v>1314</v>
      </c>
      <c r="K373" s="6" t="s">
        <v>1319</v>
      </c>
      <c r="L373" s="132" t="s">
        <v>1421</v>
      </c>
      <c r="M373" s="6" t="s">
        <v>17</v>
      </c>
      <c r="N373" s="6"/>
      <c r="O373" s="6"/>
      <c r="P373" s="6"/>
      <c r="Q373" s="6"/>
      <c r="R373" s="97"/>
      <c r="S373" s="10"/>
    </row>
    <row r="374" spans="1:19" x14ac:dyDescent="0.25">
      <c r="A374" s="66"/>
      <c r="B374" s="6"/>
      <c r="C374" s="15" t="str">
        <f>IF(B374="","-",IF(ISNA(VLOOKUP($B374,'API List'!$B$4:$S$299,2,0))=TRUE,"",VLOOKUP($B374,'API List'!$B$4:$S$299,2,0)))</f>
        <v>-</v>
      </c>
      <c r="D374" s="15" t="str">
        <f>IF(B374="","-",IF(ISNA(VLOOKUP($B374,'API List'!$B$4:$S$298,6,0))=TRUE,"",VLOOKUP($B374,'API List'!$B$4:$S$298,6,0)))</f>
        <v>-</v>
      </c>
      <c r="E374" s="15" t="str">
        <f>IF(B374="","-",IF(ISNA(VLOOKUP($B374,'API List'!$B$4:$S$299,3,0))=TRUE,"",VLOOKUP($B374,'API List'!$B$4:$S$299,3,0)))</f>
        <v>-</v>
      </c>
      <c r="F374" s="15" t="str">
        <f>IF(B374="","-",IF(ISNA(VLOOKUP($B374,'API List'!$B$4:$S$299,9,0))=TRUE,"",VLOOKUP($B374,'API List'!$B$4:$S$299,9,0)))</f>
        <v>-</v>
      </c>
      <c r="G374" s="15" t="str">
        <f>IF(B374="","-",IF(ISNA(VLOOKUP($B374,'API List'!$B$4:$S$299,14,0))=TRUE,"",VLOOKUP($B374,'API List'!$B$4:$S$299,14,0)))</f>
        <v>-</v>
      </c>
      <c r="H374" s="15" t="str">
        <f>IF(B374="","-",IF(ISNA(VLOOKUP($B374,'API List'!$B$4:$S$299,15,0))=TRUE,"",VLOOKUP($B374,'API List'!$B$4:$S$299,15,0)))</f>
        <v>-</v>
      </c>
      <c r="I374" s="21" t="s">
        <v>108</v>
      </c>
      <c r="J374" s="6"/>
      <c r="K374" s="6"/>
      <c r="L374" s="6"/>
      <c r="M374" s="6"/>
      <c r="N374" s="6"/>
      <c r="O374" s="6"/>
      <c r="P374" s="6"/>
      <c r="Q374" s="6"/>
      <c r="R374" s="97" t="str">
        <f t="shared" si="13"/>
        <v>View</v>
      </c>
      <c r="S374" s="10"/>
    </row>
    <row r="375" spans="1:19" ht="39.6" x14ac:dyDescent="0.25">
      <c r="A375" s="66"/>
      <c r="B375" s="6" t="s">
        <v>1422</v>
      </c>
      <c r="C375" s="15" t="str">
        <f>IF(B375="","-",IF(ISNA(VLOOKUP($B375,'API List'!$B$4:$S$299,2,0))=TRUE,"",VLOOKUP($B375,'API List'!$B$4:$S$299,2,0)))</f>
        <v>#139</v>
      </c>
      <c r="D375" s="15" t="str">
        <f>IF(B375="","-",IF(ISNA(VLOOKUP($B375,'API List'!$B$4:$S$298,6,0))=TRUE,"",VLOOKUP($B375,'API List'!$B$4:$S$298,6,0)))</f>
        <v>Done</v>
      </c>
      <c r="E375" s="15" t="str">
        <f>IF(B375="","-",IF(ISNA(VLOOKUP($B375,'API List'!$B$4:$S$299,3,0))=TRUE,"",VLOOKUP($B375,'API List'!$B$4:$S$299,3,0)))</f>
        <v>Hồ sơ &gt; Biểu mẫu y tế</v>
      </c>
      <c r="F375" s="15" t="str">
        <f>IF(B375="","-",IF(ISNA(VLOOKUP($B375,'API List'!$B$4:$S$299,9,0))=TRUE,"",VLOOKUP($B375,'API List'!$B$4:$S$299,9,0)))</f>
        <v>POST</v>
      </c>
      <c r="G375" s="15" t="str">
        <f>IF(B375="","-",IF(ISNA(VLOOKUP($B375,'API List'!$B$4:$S$299,14,0))=TRUE,"",VLOOKUP($B375,'API List'!$B$4:$S$299,14,0)))</f>
        <v>{_x000D_
  "maCSKCB": "92088",_x000D_
  "mpi": "250004701",_x000D_
  "ownerId": "68a406903c166f099e86c513",_x000D_
  "userId": "68a68d967883724f8a6809d3"_x000D_
}</v>
      </c>
      <c r="H375" s="15" t="str">
        <f>IF(B375="","-",IF(ISNA(VLOOKUP($B375,'API List'!$B$4:$S$299,15,0))=TRUE,"",VLOOKUP($B375,'API List'!$B$4:$S$299,15,0)))</f>
        <v>[{"reportId":435,"reportName":"Toa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v>
      </c>
      <c r="I375" s="21" t="s">
        <v>108</v>
      </c>
      <c r="J375" s="6" t="s">
        <v>1314</v>
      </c>
      <c r="K375" s="6" t="s">
        <v>1184</v>
      </c>
      <c r="L375" s="132" t="s">
        <v>1315</v>
      </c>
      <c r="M375" s="6" t="s">
        <v>17</v>
      </c>
      <c r="N375" s="6"/>
      <c r="O375" s="6"/>
      <c r="P375" s="6"/>
      <c r="Q375" s="6"/>
      <c r="R375" s="97" t="str">
        <f t="shared" si="13"/>
        <v>View</v>
      </c>
      <c r="S375" s="10"/>
    </row>
    <row r="376" spans="1:19" ht="39.6" x14ac:dyDescent="0.25">
      <c r="A376" s="66"/>
      <c r="B376" s="6" t="s">
        <v>1422</v>
      </c>
      <c r="C376" s="15" t="str">
        <f>IF(B376="","-",IF(ISNA(VLOOKUP($B376,'API List'!$B$4:$S$299,2,0))=TRUE,"",VLOOKUP($B376,'API List'!$B$4:$S$299,2,0)))</f>
        <v>#139</v>
      </c>
      <c r="D376" s="15" t="str">
        <f>IF(B376="","-",IF(ISNA(VLOOKUP($B376,'API List'!$B$4:$S$298,6,0))=TRUE,"",VLOOKUP($B376,'API List'!$B$4:$S$298,6,0)))</f>
        <v>Done</v>
      </c>
      <c r="E376" s="15" t="str">
        <f>IF(B376="","-",IF(ISNA(VLOOKUP($B376,'API List'!$B$4:$S$299,3,0))=TRUE,"",VLOOKUP($B376,'API List'!$B$4:$S$299,3,0)))</f>
        <v>Hồ sơ &gt; Biểu mẫu y tế</v>
      </c>
      <c r="F376" s="15" t="str">
        <f>IF(B376="","-",IF(ISNA(VLOOKUP($B376,'API List'!$B$4:$S$299,9,0))=TRUE,"",VLOOKUP($B376,'API List'!$B$4:$S$299,9,0)))</f>
        <v>POST</v>
      </c>
      <c r="G376" s="15" t="str">
        <f>IF(B376="","-",IF(ISNA(VLOOKUP($B376,'API List'!$B$4:$S$299,14,0))=TRUE,"",VLOOKUP($B376,'API List'!$B$4:$S$299,14,0)))</f>
        <v>{_x000D_
  "maCSKCB": "92088",_x000D_
  "mpi": "250004701",_x000D_
  "ownerId": "68a406903c166f099e86c513",_x000D_
  "userId": "68a68d967883724f8a6809d3"_x000D_
}</v>
      </c>
      <c r="H376" s="15" t="str">
        <f>IF(B376="","-",IF(ISNA(VLOOKUP($B376,'API List'!$B$4:$S$299,15,0))=TRUE,"",VLOOKUP($B376,'API List'!$B$4:$S$299,15,0)))</f>
        <v>[{"reportId":435,"reportName":"Toa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v>
      </c>
      <c r="I376" s="21" t="s">
        <v>108</v>
      </c>
      <c r="J376" s="6" t="s">
        <v>1314</v>
      </c>
      <c r="K376" s="6" t="s">
        <v>1362</v>
      </c>
      <c r="L376" s="132" t="s">
        <v>1423</v>
      </c>
      <c r="M376" s="6" t="s">
        <v>12</v>
      </c>
      <c r="N376" s="6"/>
      <c r="O376" s="6"/>
      <c r="P376" s="179" t="s">
        <v>1245</v>
      </c>
      <c r="Q376" s="6" t="s">
        <v>1424</v>
      </c>
      <c r="R376" s="97" t="str">
        <f t="shared" si="13"/>
        <v>View</v>
      </c>
      <c r="S376" s="10"/>
    </row>
    <row r="377" spans="1:19" ht="39.6" x14ac:dyDescent="0.25">
      <c r="A377" s="66"/>
      <c r="B377" s="6" t="s">
        <v>1422</v>
      </c>
      <c r="C377" s="15" t="str">
        <f>IF(B377="","-",IF(ISNA(VLOOKUP($B377,'API List'!$B$4:$S$299,2,0))=TRUE,"",VLOOKUP($B377,'API List'!$B$4:$S$299,2,0)))</f>
        <v>#139</v>
      </c>
      <c r="D377" s="15" t="str">
        <f>IF(B377="","-",IF(ISNA(VLOOKUP($B377,'API List'!$B$4:$S$298,6,0))=TRUE,"",VLOOKUP($B377,'API List'!$B$4:$S$298,6,0)))</f>
        <v>Done</v>
      </c>
      <c r="E377" s="15" t="str">
        <f>IF(B377="","-",IF(ISNA(VLOOKUP($B377,'API List'!$B$4:$S$299,3,0))=TRUE,"",VLOOKUP($B377,'API List'!$B$4:$S$299,3,0)))</f>
        <v>Hồ sơ &gt; Biểu mẫu y tế</v>
      </c>
      <c r="F377" s="15" t="str">
        <f>IF(B377="","-",IF(ISNA(VLOOKUP($B377,'API List'!$B$4:$S$299,9,0))=TRUE,"",VLOOKUP($B377,'API List'!$B$4:$S$299,9,0)))</f>
        <v>POST</v>
      </c>
      <c r="G377" s="15" t="str">
        <f>IF(B377="","-",IF(ISNA(VLOOKUP($B377,'API List'!$B$4:$S$299,14,0))=TRUE,"",VLOOKUP($B377,'API List'!$B$4:$S$299,14,0)))</f>
        <v>{_x000D_
  "maCSKCB": "92088",_x000D_
  "mpi": "250004701",_x000D_
  "ownerId": "68a406903c166f099e86c513",_x000D_
  "userId": "68a68d967883724f8a6809d3"_x000D_
}</v>
      </c>
      <c r="H377" s="15" t="str">
        <f>IF(B377="","-",IF(ISNA(VLOOKUP($B377,'API List'!$B$4:$S$299,15,0))=TRUE,"",VLOOKUP($B377,'API List'!$B$4:$S$299,15,0)))</f>
        <v>[{"reportId":435,"reportName":"Toa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v>
      </c>
      <c r="I377" s="21" t="s">
        <v>108</v>
      </c>
      <c r="J377" s="6" t="s">
        <v>1314</v>
      </c>
      <c r="K377" s="6" t="s">
        <v>1365</v>
      </c>
      <c r="L377" s="132" t="s">
        <v>1385</v>
      </c>
      <c r="M377" s="6" t="s">
        <v>17</v>
      </c>
      <c r="N377" s="6"/>
      <c r="O377" s="6"/>
      <c r="P377" s="6"/>
      <c r="Q377" s="6"/>
      <c r="R377" s="97" t="str">
        <f t="shared" si="13"/>
        <v>View</v>
      </c>
      <c r="S377" s="10"/>
    </row>
    <row r="378" spans="1:19" ht="39.6" x14ac:dyDescent="0.25">
      <c r="A378" s="66"/>
      <c r="B378" s="6" t="s">
        <v>1422</v>
      </c>
      <c r="C378" s="15" t="str">
        <f>IF(B378="","-",IF(ISNA(VLOOKUP($B378,'API List'!$B$4:$S$299,2,0))=TRUE,"",VLOOKUP($B378,'API List'!$B$4:$S$299,2,0)))</f>
        <v>#139</v>
      </c>
      <c r="D378" s="15" t="str">
        <f>IF(B378="","-",IF(ISNA(VLOOKUP($B378,'API List'!$B$4:$S$298,6,0))=TRUE,"",VLOOKUP($B378,'API List'!$B$4:$S$298,6,0)))</f>
        <v>Done</v>
      </c>
      <c r="E378" s="15" t="str">
        <f>IF(B378="","-",IF(ISNA(VLOOKUP($B378,'API List'!$B$4:$S$299,3,0))=TRUE,"",VLOOKUP($B378,'API List'!$B$4:$S$299,3,0)))</f>
        <v>Hồ sơ &gt; Biểu mẫu y tế</v>
      </c>
      <c r="F378" s="15" t="str">
        <f>IF(B378="","-",IF(ISNA(VLOOKUP($B378,'API List'!$B$4:$S$299,9,0))=TRUE,"",VLOOKUP($B378,'API List'!$B$4:$S$299,9,0)))</f>
        <v>POST</v>
      </c>
      <c r="G378" s="15" t="str">
        <f>IF(B378="","-",IF(ISNA(VLOOKUP($B378,'API List'!$B$4:$S$299,14,0))=TRUE,"",VLOOKUP($B378,'API List'!$B$4:$S$299,14,0)))</f>
        <v>{_x000D_
  "maCSKCB": "92088",_x000D_
  "mpi": "250004701",_x000D_
  "ownerId": "68a406903c166f099e86c513",_x000D_
  "userId": "68a68d967883724f8a6809d3"_x000D_
}</v>
      </c>
      <c r="H378" s="15" t="str">
        <f>IF(B378="","-",IF(ISNA(VLOOKUP($B378,'API List'!$B$4:$S$299,15,0))=TRUE,"",VLOOKUP($B378,'API List'!$B$4:$S$299,15,0)))</f>
        <v>[{"reportId":435,"reportName":"Toa thuốc BHYT","reportDescribe":null,"fileSource":"http://10.24.10.24:6060/Files/api/File/download/6881e723fd1d07033016bbcd","createDate":"24/07/2025"},{"reportId":50,"reportName":"Giấy Ra Viện","reportDescribe":null,"fileSource":"http://10.24.10.24:6060/Files/api/File/download/6881eac9fd1d07033016bbdc","createDate":"24/07/2025"}]</v>
      </c>
      <c r="I378" s="21" t="s">
        <v>108</v>
      </c>
      <c r="J378" s="6" t="s">
        <v>1314</v>
      </c>
      <c r="K378" s="6" t="s">
        <v>1319</v>
      </c>
      <c r="L378" s="132" t="s">
        <v>1425</v>
      </c>
      <c r="M378" s="6" t="s">
        <v>17</v>
      </c>
      <c r="N378" s="6"/>
      <c r="O378" s="6"/>
      <c r="P378" s="6"/>
      <c r="Q378" s="6"/>
      <c r="R378" s="97" t="str">
        <f t="shared" si="13"/>
        <v>View</v>
      </c>
      <c r="S378" s="10"/>
    </row>
    <row r="379" spans="1:19" x14ac:dyDescent="0.25">
      <c r="A379" s="66"/>
      <c r="B379" s="6"/>
      <c r="C379" s="15" t="str">
        <f>IF(B379="","-",IF(ISNA(VLOOKUP($B379,'API List'!$B$4:$S$299,2,0))=TRUE,"",VLOOKUP($B379,'API List'!$B$4:$S$299,2,0)))</f>
        <v>-</v>
      </c>
      <c r="D379" s="15" t="str">
        <f>IF(B379="","-",IF(ISNA(VLOOKUP($B379,'API List'!$B$4:$S$298,6,0))=TRUE,"",VLOOKUP($B379,'API List'!$B$4:$S$298,6,0)))</f>
        <v>-</v>
      </c>
      <c r="E379" s="15" t="str">
        <f>IF(B379="","-",IF(ISNA(VLOOKUP($B379,'API List'!$B$4:$S$299,3,0))=TRUE,"",VLOOKUP($B379,'API List'!$B$4:$S$299,3,0)))</f>
        <v>-</v>
      </c>
      <c r="F379" s="15" t="str">
        <f>IF(B379="","-",IF(ISNA(VLOOKUP($B379,'API List'!$B$4:$S$299,9,0))=TRUE,"",VLOOKUP($B379,'API List'!$B$4:$S$299,9,0)))</f>
        <v>-</v>
      </c>
      <c r="G379" s="15" t="str">
        <f>IF(B379="","-",IF(ISNA(VLOOKUP($B379,'API List'!$B$4:$S$299,14,0))=TRUE,"",VLOOKUP($B379,'API List'!$B$4:$S$299,14,0)))</f>
        <v>-</v>
      </c>
      <c r="H379" s="15" t="str">
        <f>IF(B379="","-",IF(ISNA(VLOOKUP($B379,'API List'!$B$4:$S$299,15,0))=TRUE,"",VLOOKUP($B379,'API List'!$B$4:$S$299,15,0)))</f>
        <v>-</v>
      </c>
      <c r="I379" s="21" t="s">
        <v>108</v>
      </c>
      <c r="J379" s="6"/>
      <c r="K379" s="6"/>
      <c r="L379" s="6"/>
      <c r="M379" s="6"/>
      <c r="N379" s="6"/>
      <c r="O379" s="6"/>
      <c r="P379" s="6"/>
      <c r="Q379" s="6"/>
      <c r="R379" s="97" t="str">
        <f t="shared" si="13"/>
        <v>View</v>
      </c>
      <c r="S379" s="10"/>
    </row>
    <row r="380" spans="1:19" ht="39.6" x14ac:dyDescent="0.25">
      <c r="A380" s="66"/>
      <c r="B380" s="6" t="s">
        <v>1426</v>
      </c>
      <c r="C380" s="15" t="str">
        <f>IF(B380="","-",IF(ISNA(VLOOKUP($B380,'API List'!$B$4:$S$299,2,0))=TRUE,"",VLOOKUP($B380,'API List'!$B$4:$S$299,2,0)))</f>
        <v>#140</v>
      </c>
      <c r="D380" s="15" t="str">
        <f>IF(B380="","-",IF(ISNA(VLOOKUP($B380,'API List'!$B$4:$S$298,6,0))=TRUE,"",VLOOKUP($B380,'API List'!$B$4:$S$298,6,0)))</f>
        <v>Done</v>
      </c>
      <c r="E380" s="15" t="str">
        <f>IF(B380="","-",IF(ISNA(VLOOKUP($B380,'API List'!$B$4:$S$299,3,0))=TRUE,"",VLOOKUP($B380,'API List'!$B$4:$S$299,3,0)))</f>
        <v>Hồ Sơ &gt; Biểu mẫu y tế</v>
      </c>
      <c r="F380" s="15" t="str">
        <f>IF(B380="","-",IF(ISNA(VLOOKUP($B380,'API List'!$B$4:$S$299,9,0))=TRUE,"",VLOOKUP($B380,'API List'!$B$4:$S$299,9,0)))</f>
        <v>POST</v>
      </c>
      <c r="G380" s="15">
        <f>IF(B380="","-",IF(ISNA(VLOOKUP($B380,'API List'!$B$4:$S$299,14,0))=TRUE,"",VLOOKUP($B380,'API List'!$B$4:$S$299,14,0)))</f>
        <v>0</v>
      </c>
      <c r="H380" s="15">
        <f>IF(B380="","-",IF(ISNA(VLOOKUP($B380,'API List'!$B$4:$S$299,15,0))=TRUE,"",VLOOKUP($B380,'API List'!$B$4:$S$299,15,0)))</f>
        <v>0</v>
      </c>
      <c r="I380" s="21" t="s">
        <v>108</v>
      </c>
      <c r="J380" s="6" t="s">
        <v>1314</v>
      </c>
      <c r="K380" s="6" t="s">
        <v>1184</v>
      </c>
      <c r="L380" s="132" t="s">
        <v>1315</v>
      </c>
      <c r="M380" s="6" t="s">
        <v>17</v>
      </c>
      <c r="N380" s="6"/>
      <c r="O380" s="6"/>
      <c r="P380" s="6"/>
      <c r="Q380" s="6"/>
      <c r="R380" s="97" t="str">
        <f t="shared" si="13"/>
        <v>View</v>
      </c>
      <c r="S380" s="10"/>
    </row>
    <row r="381" spans="1:19" ht="39.6" x14ac:dyDescent="0.25">
      <c r="A381" s="66"/>
      <c r="B381" s="6" t="s">
        <v>1426</v>
      </c>
      <c r="C381" s="15" t="str">
        <f>IF(B381="","-",IF(ISNA(VLOOKUP($B381,'API List'!$B$4:$S$299,2,0))=TRUE,"",VLOOKUP($B381,'API List'!$B$4:$S$299,2,0)))</f>
        <v>#140</v>
      </c>
      <c r="D381" s="15" t="str">
        <f>IF(B381="","-",IF(ISNA(VLOOKUP($B381,'API List'!$B$4:$S$298,6,0))=TRUE,"",VLOOKUP($B381,'API List'!$B$4:$S$298,6,0)))</f>
        <v>Done</v>
      </c>
      <c r="E381" s="15" t="str">
        <f>IF(B381="","-",IF(ISNA(VLOOKUP($B381,'API List'!$B$4:$S$299,3,0))=TRUE,"",VLOOKUP($B381,'API List'!$B$4:$S$299,3,0)))</f>
        <v>Hồ Sơ &gt; Biểu mẫu y tế</v>
      </c>
      <c r="F381" s="15" t="str">
        <f>IF(B381="","-",IF(ISNA(VLOOKUP($B381,'API List'!$B$4:$S$299,9,0))=TRUE,"",VLOOKUP($B381,'API List'!$B$4:$S$299,9,0)))</f>
        <v>POST</v>
      </c>
      <c r="G381" s="15">
        <f>IF(B381="","-",IF(ISNA(VLOOKUP($B381,'API List'!$B$4:$S$299,14,0))=TRUE,"",VLOOKUP($B381,'API List'!$B$4:$S$299,14,0)))</f>
        <v>0</v>
      </c>
      <c r="H381" s="15">
        <f>IF(B381="","-",IF(ISNA(VLOOKUP($B381,'API List'!$B$4:$S$299,15,0))=TRUE,"",VLOOKUP($B381,'API List'!$B$4:$S$299,15,0)))</f>
        <v>0</v>
      </c>
      <c r="I381" s="21" t="s">
        <v>108</v>
      </c>
      <c r="J381" s="6" t="s">
        <v>1314</v>
      </c>
      <c r="K381" s="6" t="s">
        <v>23</v>
      </c>
      <c r="L381" s="132" t="s">
        <v>1427</v>
      </c>
      <c r="M381" s="6" t="s">
        <v>12</v>
      </c>
      <c r="N381" s="6"/>
      <c r="O381" s="6"/>
      <c r="P381" s="179" t="s">
        <v>1428</v>
      </c>
      <c r="Q381" s="6" t="s">
        <v>1429</v>
      </c>
      <c r="R381" s="97" t="str">
        <f t="shared" si="13"/>
        <v>View</v>
      </c>
      <c r="S381" s="10"/>
    </row>
    <row r="382" spans="1:19" x14ac:dyDescent="0.25">
      <c r="A382" s="66"/>
      <c r="B382" s="6"/>
      <c r="C382" s="15" t="str">
        <f>IF(B382="","-",IF(ISNA(VLOOKUP($B382,'API List'!$B$4:$S$299,2,0))=TRUE,"",VLOOKUP($B382,'API List'!$B$4:$S$299,2,0)))</f>
        <v>-</v>
      </c>
      <c r="D382" s="15" t="str">
        <f>IF(B382="","-",IF(ISNA(VLOOKUP($B382,'API List'!$B$4:$S$298,6,0))=TRUE,"",VLOOKUP($B382,'API List'!$B$4:$S$298,6,0)))</f>
        <v>-</v>
      </c>
      <c r="E382" s="15" t="str">
        <f>IF(B382="","-",IF(ISNA(VLOOKUP($B382,'API List'!$B$4:$S$299,3,0))=TRUE,"",VLOOKUP($B382,'API List'!$B$4:$S$299,3,0)))</f>
        <v>-</v>
      </c>
      <c r="F382" s="15" t="str">
        <f>IF(B382="","-",IF(ISNA(VLOOKUP($B382,'API List'!$B$4:$S$299,9,0))=TRUE,"",VLOOKUP($B382,'API List'!$B$4:$S$299,9,0)))</f>
        <v>-</v>
      </c>
      <c r="G382" s="15" t="str">
        <f>IF(B382="","-",IF(ISNA(VLOOKUP($B382,'API List'!$B$4:$S$299,14,0))=TRUE,"",VLOOKUP($B382,'API List'!$B$4:$S$299,14,0)))</f>
        <v>-</v>
      </c>
      <c r="H382" s="15" t="str">
        <f>IF(B382="","-",IF(ISNA(VLOOKUP($B382,'API List'!$B$4:$S$299,15,0))=TRUE,"",VLOOKUP($B382,'API List'!$B$4:$S$299,15,0)))</f>
        <v>-</v>
      </c>
      <c r="I382" s="21" t="s">
        <v>108</v>
      </c>
      <c r="J382" s="6"/>
      <c r="K382" s="6"/>
      <c r="L382" s="6"/>
      <c r="M382" s="6"/>
      <c r="N382" s="6"/>
      <c r="O382" s="6"/>
      <c r="P382" s="6"/>
      <c r="Q382" s="6"/>
      <c r="R382" s="97" t="str">
        <f t="shared" si="13"/>
        <v>View</v>
      </c>
      <c r="S382" s="10"/>
    </row>
    <row r="383" spans="1:19" x14ac:dyDescent="0.25">
      <c r="A383" s="66"/>
      <c r="B383" s="6"/>
      <c r="C383" s="15" t="str">
        <f>IF(B383="","-",IF(ISNA(VLOOKUP($B383,'API List'!$B$4:$S$299,2,0))=TRUE,"",VLOOKUP($B383,'API List'!$B$4:$S$299,2,0)))</f>
        <v>-</v>
      </c>
      <c r="D383" s="15" t="str">
        <f>IF(B383="","-",IF(ISNA(VLOOKUP($B383,'API List'!$B$4:$S$298,6,0))=TRUE,"",VLOOKUP($B383,'API List'!$B$4:$S$298,6,0)))</f>
        <v>-</v>
      </c>
      <c r="E383" s="15" t="str">
        <f>IF(B383="","-",IF(ISNA(VLOOKUP($B383,'API List'!$B$4:$S$299,3,0))=TRUE,"",VLOOKUP($B383,'API List'!$B$4:$S$299,3,0)))</f>
        <v>-</v>
      </c>
      <c r="F383" s="15" t="str">
        <f>IF(B383="","-",IF(ISNA(VLOOKUP($B383,'API List'!$B$4:$S$299,9,0))=TRUE,"",VLOOKUP($B383,'API List'!$B$4:$S$299,9,0)))</f>
        <v>-</v>
      </c>
      <c r="G383" s="15" t="str">
        <f>IF(B383="","-",IF(ISNA(VLOOKUP($B383,'API List'!$B$4:$S$299,14,0))=TRUE,"",VLOOKUP($B383,'API List'!$B$4:$S$299,14,0)))</f>
        <v>-</v>
      </c>
      <c r="H383" s="15" t="str">
        <f>IF(B383="","-",IF(ISNA(VLOOKUP($B383,'API List'!$B$4:$S$299,15,0))=TRUE,"",VLOOKUP($B383,'API List'!$B$4:$S$299,15,0)))</f>
        <v>-</v>
      </c>
      <c r="I383" s="21" t="s">
        <v>108</v>
      </c>
      <c r="J383" s="6"/>
      <c r="K383" s="6"/>
      <c r="L383" s="6"/>
      <c r="M383" s="6"/>
      <c r="N383" s="6"/>
      <c r="O383" s="6"/>
      <c r="P383" s="6"/>
      <c r="Q383" s="6"/>
      <c r="R383" s="97" t="str">
        <f t="shared" si="13"/>
        <v>View</v>
      </c>
      <c r="S383" s="10"/>
    </row>
    <row r="384" spans="1:19" ht="26.4" x14ac:dyDescent="0.25">
      <c r="A384" s="66"/>
      <c r="B384" s="6" t="s">
        <v>1430</v>
      </c>
      <c r="C384" s="15" t="str">
        <f>IF(B384="","-",IF(ISNA(VLOOKUP($B384,'API List'!$B$4:$S$299,2,0))=TRUE,"",VLOOKUP($B384,'API List'!$B$4:$S$299,2,0)))</f>
        <v>#167</v>
      </c>
      <c r="D384" s="15" t="str">
        <f>IF(B384="","-",IF(ISNA(VLOOKUP($B384,'API List'!$B$4:$S$298,6,0))=TRUE,"",VLOOKUP($B384,'API List'!$B$4:$S$298,6,0)))</f>
        <v>Done</v>
      </c>
      <c r="E384" s="15" t="str">
        <f>IF(B384="","-",IF(ISNA(VLOOKUP($B384,'API List'!$B$4:$S$299,3,0))=TRUE,"",VLOOKUP($B384,'API List'!$B$4:$S$299,3,0)))</f>
        <v>Tiện ích &gt; Các vấn đề thường gặp</v>
      </c>
      <c r="F384" s="15" t="str">
        <f>IF(B384="","-",IF(ISNA(VLOOKUP($B384,'API List'!$B$4:$S$299,9,0))=TRUE,"",VLOOKUP($B384,'API List'!$B$4:$S$299,9,0)))</f>
        <v>GET</v>
      </c>
      <c r="G384" s="15">
        <f>IF(B384="","-",IF(ISNA(VLOOKUP($B384,'API List'!$B$4:$S$299,14,0))=TRUE,"",VLOOKUP($B384,'API List'!$B$4:$S$299,14,0)))</f>
        <v>0</v>
      </c>
      <c r="H384" s="15" t="str">
        <f>IF(B384="","-",IF(ISNA(VLOOKUP($B384,'API List'!$B$4:$S$299,15,0))=TRUE,"",VLOOKUP($B384,'API List'!$B$4:$S$299,15,0)))</f>
        <v>[{"id":"5ed9e9f70fb4bc343c2f6f3a","name":"Tài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v>
      </c>
      <c r="I384" s="21" t="s">
        <v>108</v>
      </c>
      <c r="J384" s="6" t="s">
        <v>1314</v>
      </c>
      <c r="K384" s="6" t="s">
        <v>1184</v>
      </c>
      <c r="L384" s="132" t="s">
        <v>1315</v>
      </c>
      <c r="M384" s="6" t="s">
        <v>17</v>
      </c>
      <c r="O384" s="6"/>
      <c r="P384" s="6"/>
      <c r="Q384" s="6"/>
      <c r="R384" s="97" t="str">
        <f t="shared" si="13"/>
        <v>View</v>
      </c>
      <c r="S384" s="10"/>
    </row>
    <row r="385" spans="1:19" ht="26.4" x14ac:dyDescent="0.25">
      <c r="A385" s="66"/>
      <c r="B385" s="6" t="s">
        <v>1430</v>
      </c>
      <c r="C385" s="15" t="str">
        <f>IF(B385="","-",IF(ISNA(VLOOKUP($B385,'API List'!$B$4:$S$299,2,0))=TRUE,"",VLOOKUP($B385,'API List'!$B$4:$S$299,2,0)))</f>
        <v>#167</v>
      </c>
      <c r="D385" s="15" t="str">
        <f>IF(B385="","-",IF(ISNA(VLOOKUP($B385,'API List'!$B$4:$S$298,6,0))=TRUE,"",VLOOKUP($B385,'API List'!$B$4:$S$298,6,0)))</f>
        <v>Done</v>
      </c>
      <c r="E385" s="15" t="str">
        <f>IF(B385="","-",IF(ISNA(VLOOKUP($B385,'API List'!$B$4:$S$299,3,0))=TRUE,"",VLOOKUP($B385,'API List'!$B$4:$S$299,3,0)))</f>
        <v>Tiện ích &gt; Các vấn đề thường gặp</v>
      </c>
      <c r="F385" s="15" t="str">
        <f>IF(B385="","-",IF(ISNA(VLOOKUP($B385,'API List'!$B$4:$S$299,9,0))=TRUE,"",VLOOKUP($B385,'API List'!$B$4:$S$299,9,0)))</f>
        <v>GET</v>
      </c>
      <c r="G385" s="15">
        <f>IF(B385="","-",IF(ISNA(VLOOKUP($B385,'API List'!$B$4:$S$299,14,0))=TRUE,"",VLOOKUP($B385,'API List'!$B$4:$S$299,14,0)))</f>
        <v>0</v>
      </c>
      <c r="H385" s="15" t="str">
        <f>IF(B385="","-",IF(ISNA(VLOOKUP($B385,'API List'!$B$4:$S$299,15,0))=TRUE,"",VLOOKUP($B385,'API List'!$B$4:$S$299,15,0)))</f>
        <v>[{"id":"5ed9e9f70fb4bc343c2f6f3a","name":"Tài khoản12"},{"id":"5ed9ea0c0fb4bc343c2f6f3c","name":"Liên kết tài khoản"},{"id":"5ed9ea010fb4bc343c2f6f3b","name":"Quên mật khẩu"},{"id":"68413cc38917d0449ead36ac","name":"Làm sao để khám tại bệnh viện HMSG"},{"id":"68901e27b3ab9808e8d0ee53","name":"test tài khoản"},{"id":"689c05c78c02033c6422940c","name":"test_tl_x"}]</v>
      </c>
      <c r="I385" s="21" t="s">
        <v>108</v>
      </c>
      <c r="J385" s="6" t="s">
        <v>1314</v>
      </c>
      <c r="K385" s="6" t="s">
        <v>23</v>
      </c>
      <c r="L385" s="132" t="s">
        <v>1385</v>
      </c>
      <c r="M385" s="6" t="s">
        <v>17</v>
      </c>
      <c r="N385" s="6"/>
      <c r="O385" s="6"/>
      <c r="P385" s="6"/>
      <c r="Q385" s="6"/>
      <c r="R385" s="97" t="str">
        <f t="shared" si="13"/>
        <v>View</v>
      </c>
      <c r="S385" s="10"/>
    </row>
    <row r="386" spans="1:19" x14ac:dyDescent="0.25">
      <c r="A386" s="66"/>
      <c r="B386" s="6"/>
      <c r="C386" s="15" t="str">
        <f>IF(B386="","-",IF(ISNA(VLOOKUP($B386,'API List'!$B$4:$S$299,2,0))=TRUE,"",VLOOKUP($B386,'API List'!$B$4:$S$299,2,0)))</f>
        <v>-</v>
      </c>
      <c r="D386" s="15" t="str">
        <f>IF(B386="","-",IF(ISNA(VLOOKUP($B386,'API List'!$B$4:$S$298,6,0))=TRUE,"",VLOOKUP($B386,'API List'!$B$4:$S$298,6,0)))</f>
        <v>-</v>
      </c>
      <c r="E386" s="15" t="str">
        <f>IF(B386="","-",IF(ISNA(VLOOKUP($B386,'API List'!$B$4:$S$299,3,0))=TRUE,"",VLOOKUP($B386,'API List'!$B$4:$S$299,3,0)))</f>
        <v>-</v>
      </c>
      <c r="F386" s="15" t="str">
        <f>IF(B386="","-",IF(ISNA(VLOOKUP($B386,'API List'!$B$4:$S$299,9,0))=TRUE,"",VLOOKUP($B386,'API List'!$B$4:$S$299,9,0)))</f>
        <v>-</v>
      </c>
      <c r="G386" s="15" t="str">
        <f>IF(B386="","-",IF(ISNA(VLOOKUP($B386,'API List'!$B$4:$S$299,14,0))=TRUE,"",VLOOKUP($B386,'API List'!$B$4:$S$299,14,0)))</f>
        <v>-</v>
      </c>
      <c r="H386" s="15" t="str">
        <f>IF(B386="","-",IF(ISNA(VLOOKUP($B386,'API List'!$B$4:$S$299,15,0))=TRUE,"",VLOOKUP($B386,'API List'!$B$4:$S$299,15,0)))</f>
        <v>-</v>
      </c>
      <c r="I386" s="21" t="s">
        <v>108</v>
      </c>
      <c r="J386" s="6"/>
      <c r="K386" s="6"/>
      <c r="L386" s="6"/>
      <c r="M386" s="6"/>
      <c r="N386" s="6"/>
      <c r="O386" s="6"/>
      <c r="P386" s="6"/>
      <c r="Q386" s="6"/>
      <c r="R386" s="97" t="str">
        <f t="shared" si="13"/>
        <v>View</v>
      </c>
      <c r="S386" s="10"/>
    </row>
    <row r="387" spans="1:19" ht="26.4" x14ac:dyDescent="0.25">
      <c r="A387" s="66"/>
      <c r="B387" s="6" t="s">
        <v>1431</v>
      </c>
      <c r="C387" s="15" t="str">
        <f>IF(B387="","-",IF(ISNA(VLOOKUP($B387,'API List'!$B$4:$S$299,2,0))=TRUE,"",VLOOKUP($B387,'API List'!$B$4:$S$299,2,0)))</f>
        <v>#168</v>
      </c>
      <c r="D387" s="15" t="str">
        <f>IF(B387="","-",IF(ISNA(VLOOKUP($B387,'API List'!$B$4:$S$298,6,0))=TRUE,"",VLOOKUP($B387,'API List'!$B$4:$S$298,6,0)))</f>
        <v>Done</v>
      </c>
      <c r="E387" s="15" t="str">
        <f>IF(B387="","-",IF(ISNA(VLOOKUP($B387,'API List'!$B$4:$S$299,3,0))=TRUE,"",VLOOKUP($B387,'API List'!$B$4:$S$299,3,0)))</f>
        <v>Tiện ích &gt; Các vấn đề thường gặp</v>
      </c>
      <c r="F387" s="15" t="str">
        <f>IF(B387="","-",IF(ISNA(VLOOKUP($B387,'API List'!$B$4:$S$299,9,0))=TRUE,"",VLOOKUP($B387,'API List'!$B$4:$S$299,9,0)))</f>
        <v>GET</v>
      </c>
      <c r="G387" s="15">
        <f>IF(B387="","-",IF(ISNA(VLOOKUP($B387,'API List'!$B$4:$S$299,14,0))=TRUE,"",VLOOKUP($B387,'API List'!$B$4:$S$299,14,0)))</f>
        <v>0</v>
      </c>
      <c r="H387" s="15" t="str">
        <f>IF(B387="","-",IF(ISNA(VLOOKUP($B387,'API List'!$B$4:$S$299,15,0))=TRUE,"",VLOOKUP($B387,'API List'!$B$4:$S$299,15,0)))</f>
        <v>[{"id":"5ed9ec630fb4bc343c2f6f41","question":"Làm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v>
      </c>
      <c r="I387" s="21" t="s">
        <v>108</v>
      </c>
      <c r="J387" s="6" t="s">
        <v>1314</v>
      </c>
      <c r="K387" s="6" t="s">
        <v>1184</v>
      </c>
      <c r="L387" s="132" t="s">
        <v>1315</v>
      </c>
      <c r="M387" s="6" t="s">
        <v>17</v>
      </c>
      <c r="N387" s="6"/>
      <c r="O387" s="6"/>
      <c r="P387" s="6"/>
      <c r="Q387" s="6"/>
      <c r="R387" s="97" t="str">
        <f t="shared" si="13"/>
        <v>View</v>
      </c>
      <c r="S387" s="10"/>
    </row>
    <row r="388" spans="1:19" ht="26.4" x14ac:dyDescent="0.25">
      <c r="A388" s="66"/>
      <c r="B388" s="6" t="s">
        <v>1431</v>
      </c>
      <c r="C388" s="15" t="str">
        <f>IF(B388="","-",IF(ISNA(VLOOKUP($B388,'API List'!$B$4:$S$299,2,0))=TRUE,"",VLOOKUP($B388,'API List'!$B$4:$S$299,2,0)))</f>
        <v>#168</v>
      </c>
      <c r="D388" s="15" t="str">
        <f>IF(B388="","-",IF(ISNA(VLOOKUP($B388,'API List'!$B$4:$S$298,6,0))=TRUE,"",VLOOKUP($B388,'API List'!$B$4:$S$298,6,0)))</f>
        <v>Done</v>
      </c>
      <c r="E388" s="15" t="str">
        <f>IF(B388="","-",IF(ISNA(VLOOKUP($B388,'API List'!$B$4:$S$299,3,0))=TRUE,"",VLOOKUP($B388,'API List'!$B$4:$S$299,3,0)))</f>
        <v>Tiện ích &gt; Các vấn đề thường gặp</v>
      </c>
      <c r="F388" s="15" t="str">
        <f>IF(B388="","-",IF(ISNA(VLOOKUP($B388,'API List'!$B$4:$S$299,9,0))=TRUE,"",VLOOKUP($B388,'API List'!$B$4:$S$299,9,0)))</f>
        <v>GET</v>
      </c>
      <c r="G388" s="15">
        <f>IF(B388="","-",IF(ISNA(VLOOKUP($B388,'API List'!$B$4:$S$299,14,0))=TRUE,"",VLOOKUP($B388,'API List'!$B$4:$S$299,14,0)))</f>
        <v>0</v>
      </c>
      <c r="H388" s="15" t="str">
        <f>IF(B388="","-",IF(ISNA(VLOOKUP($B388,'API List'!$B$4:$S$299,15,0))=TRUE,"",VLOOKUP($B388,'API List'!$B$4:$S$299,15,0)))</f>
        <v>[{"id":"5ed9ec630fb4bc343c2f6f41","question":"Làm gì để lấy lại tài khoản nếu địa chỉ email của tôi bị hack","answer":"Bạn có thể liên hệ liên hệ tới Bệnh viện Sante tại địa chỉ:  31 Lê Duẩn, Phường Bến Nghé, Quận 1, thành phố Hồ Chí Minh để được hỗ trợ."},{"id":"5ed9ec270fb4bc343c2f6f40","question":"Làm sao lấy lại mật khẩu","answer":"Có thể sử dụng chức năng quên mật khẩu để nhận lại mật khẩu đăng nhập hệ thống. Hệ thống chỉ cho phép lấy lại mật khẩu thông qua Email đã đăng ký với hệ thống. "}]</v>
      </c>
      <c r="I388" s="21" t="s">
        <v>108</v>
      </c>
      <c r="J388" s="6" t="s">
        <v>1314</v>
      </c>
      <c r="K388" s="6" t="s">
        <v>23</v>
      </c>
      <c r="L388" s="132" t="s">
        <v>1385</v>
      </c>
      <c r="M388" s="6" t="s">
        <v>17</v>
      </c>
      <c r="N388" s="6"/>
      <c r="O388" s="6"/>
      <c r="P388" s="6"/>
      <c r="Q388" s="6"/>
      <c r="R388" s="97" t="str">
        <f t="shared" si="13"/>
        <v>View</v>
      </c>
      <c r="S388" s="10"/>
    </row>
    <row r="389" spans="1:19" x14ac:dyDescent="0.25">
      <c r="A389" s="66"/>
      <c r="B389" s="6"/>
      <c r="C389" s="15" t="str">
        <f>IF(B389="","-",IF(ISNA(VLOOKUP($B389,'API List'!$B$4:$S$299,2,0))=TRUE,"",VLOOKUP($B389,'API List'!$B$4:$S$299,2,0)))</f>
        <v>-</v>
      </c>
      <c r="D389" s="15" t="str">
        <f>IF(B389="","-",IF(ISNA(VLOOKUP($B389,'API List'!$B$4:$S$298,6,0))=TRUE,"",VLOOKUP($B389,'API List'!$B$4:$S$298,6,0)))</f>
        <v>-</v>
      </c>
      <c r="E389" s="15" t="str">
        <f>IF(B389="","-",IF(ISNA(VLOOKUP($B389,'API List'!$B$4:$S$299,3,0))=TRUE,"",VLOOKUP($B389,'API List'!$B$4:$S$299,3,0)))</f>
        <v>-</v>
      </c>
      <c r="F389" s="15" t="str">
        <f>IF(B389="","-",IF(ISNA(VLOOKUP($B389,'API List'!$B$4:$S$299,9,0))=TRUE,"",VLOOKUP($B389,'API List'!$B$4:$S$299,9,0)))</f>
        <v>-</v>
      </c>
      <c r="G389" s="15" t="str">
        <f>IF(B389="","-",IF(ISNA(VLOOKUP($B389,'API List'!$B$4:$S$299,14,0))=TRUE,"",VLOOKUP($B389,'API List'!$B$4:$S$299,14,0)))</f>
        <v>-</v>
      </c>
      <c r="H389" s="15" t="str">
        <f>IF(B389="","-",IF(ISNA(VLOOKUP($B389,'API List'!$B$4:$S$299,15,0))=TRUE,"",VLOOKUP($B389,'API List'!$B$4:$S$299,15,0)))</f>
        <v>-</v>
      </c>
      <c r="I389" s="21" t="s">
        <v>108</v>
      </c>
      <c r="J389" s="6"/>
      <c r="K389" s="6"/>
      <c r="L389" s="6"/>
      <c r="M389" s="6"/>
      <c r="N389" s="6"/>
      <c r="O389" s="6"/>
      <c r="P389" s="6"/>
      <c r="Q389" s="6"/>
      <c r="R389" s="97" t="str">
        <f t="shared" si="13"/>
        <v>View</v>
      </c>
      <c r="S389" s="10"/>
    </row>
    <row r="390" spans="1:19" x14ac:dyDescent="0.25">
      <c r="A390" s="66"/>
      <c r="B390" s="6"/>
      <c r="C390" s="15" t="str">
        <f>IF(B390="","-",IF(ISNA(VLOOKUP($B390,'API List'!$B$4:$S$299,2,0))=TRUE,"",VLOOKUP($B390,'API List'!$B$4:$S$299,2,0)))</f>
        <v>-</v>
      </c>
      <c r="D390" s="15" t="str">
        <f>IF(B390="","-",IF(ISNA(VLOOKUP($B390,'API List'!$B$4:$S$298,6,0))=TRUE,"",VLOOKUP($B390,'API List'!$B$4:$S$298,6,0)))</f>
        <v>-</v>
      </c>
      <c r="E390" s="15" t="str">
        <f>IF(B390="","-",IF(ISNA(VLOOKUP($B390,'API List'!$B$4:$S$299,3,0))=TRUE,"",VLOOKUP($B390,'API List'!$B$4:$S$299,3,0)))</f>
        <v>-</v>
      </c>
      <c r="F390" s="15" t="str">
        <f>IF(B390="","-",IF(ISNA(VLOOKUP($B390,'API List'!$B$4:$S$299,9,0))=TRUE,"",VLOOKUP($B390,'API List'!$B$4:$S$299,9,0)))</f>
        <v>-</v>
      </c>
      <c r="G390" s="15" t="str">
        <f>IF(B390="","-",IF(ISNA(VLOOKUP($B390,'API List'!$B$4:$S$299,14,0))=TRUE,"",VLOOKUP($B390,'API List'!$B$4:$S$299,14,0)))</f>
        <v>-</v>
      </c>
      <c r="H390" s="15" t="str">
        <f>IF(B390="","-",IF(ISNA(VLOOKUP($B390,'API List'!$B$4:$S$299,15,0))=TRUE,"",VLOOKUP($B390,'API List'!$B$4:$S$299,15,0)))</f>
        <v>-</v>
      </c>
      <c r="I390" s="21" t="s">
        <v>108</v>
      </c>
      <c r="J390" s="6"/>
      <c r="K390" s="6"/>
      <c r="L390" s="6"/>
      <c r="M390" s="6"/>
      <c r="N390" s="6"/>
      <c r="O390" s="6"/>
      <c r="P390" s="6"/>
      <c r="Q390" s="6"/>
      <c r="R390" s="97" t="str">
        <f t="shared" si="13"/>
        <v>View</v>
      </c>
      <c r="S390" s="10"/>
    </row>
    <row r="391" spans="1:19" x14ac:dyDescent="0.25">
      <c r="A391" s="66"/>
      <c r="B391" s="6"/>
      <c r="C391" s="15" t="str">
        <f>IF(B391="","-",IF(ISNA(VLOOKUP($B391,'API List'!$B$4:$S$299,2,0))=TRUE,"",VLOOKUP($B391,'API List'!$B$4:$S$299,2,0)))</f>
        <v>-</v>
      </c>
      <c r="D391" s="15" t="str">
        <f>IF(B391="","-",IF(ISNA(VLOOKUP($B391,'API List'!$B$4:$S$298,6,0))=TRUE,"",VLOOKUP($B391,'API List'!$B$4:$S$298,6,0)))</f>
        <v>-</v>
      </c>
      <c r="E391" s="15" t="str">
        <f>IF(B391="","-",IF(ISNA(VLOOKUP($B391,'API List'!$B$4:$S$299,3,0))=TRUE,"",VLOOKUP($B391,'API List'!$B$4:$S$299,3,0)))</f>
        <v>-</v>
      </c>
      <c r="F391" s="15" t="str">
        <f>IF(B391="","-",IF(ISNA(VLOOKUP($B391,'API List'!$B$4:$S$299,9,0))=TRUE,"",VLOOKUP($B391,'API List'!$B$4:$S$299,9,0)))</f>
        <v>-</v>
      </c>
      <c r="G391" s="15" t="str">
        <f>IF(B391="","-",IF(ISNA(VLOOKUP($B391,'API List'!$B$4:$S$299,14,0))=TRUE,"",VLOOKUP($B391,'API List'!$B$4:$S$299,14,0)))</f>
        <v>-</v>
      </c>
      <c r="H391" s="15" t="str">
        <f>IF(B391="","-",IF(ISNA(VLOOKUP($B391,'API List'!$B$4:$S$299,15,0))=TRUE,"",VLOOKUP($B391,'API List'!$B$4:$S$299,15,0)))</f>
        <v>-</v>
      </c>
      <c r="I391" s="21" t="s">
        <v>108</v>
      </c>
      <c r="J391" s="6"/>
      <c r="K391" s="6"/>
      <c r="L391" s="6"/>
      <c r="M391" s="6"/>
      <c r="N391" s="6"/>
      <c r="O391" s="6"/>
      <c r="P391" s="6"/>
      <c r="Q391" s="6"/>
      <c r="R391" s="97" t="str">
        <f t="shared" si="12"/>
        <v>View</v>
      </c>
      <c r="S391" s="10"/>
    </row>
    <row r="392" spans="1:19" x14ac:dyDescent="0.25">
      <c r="A392" s="66"/>
      <c r="B392" s="6"/>
      <c r="C392" s="15" t="str">
        <f>IF(B392="","-",IF(ISNA(VLOOKUP($B392,'API List'!$B$4:$S$299,2,0))=TRUE,"",VLOOKUP($B392,'API List'!$B$4:$S$299,2,0)))</f>
        <v>-</v>
      </c>
      <c r="D392" s="15" t="str">
        <f>IF(B392="","-",IF(ISNA(VLOOKUP($B392,'API List'!$B$4:$S$298,6,0))=TRUE,"",VLOOKUP($B392,'API List'!$B$4:$S$298,6,0)))</f>
        <v>-</v>
      </c>
      <c r="E392" s="15" t="str">
        <f>IF(B392="","-",IF(ISNA(VLOOKUP($B392,'API List'!$B$4:$S$299,3,0))=TRUE,"",VLOOKUP($B392,'API List'!$B$4:$S$299,3,0)))</f>
        <v>-</v>
      </c>
      <c r="F392" s="15" t="str">
        <f>IF(B392="","-",IF(ISNA(VLOOKUP($B392,'API List'!$B$4:$S$299,9,0))=TRUE,"",VLOOKUP($B392,'API List'!$B$4:$S$299,9,0)))</f>
        <v>-</v>
      </c>
      <c r="G392" s="15" t="str">
        <f>IF(B392="","-",IF(ISNA(VLOOKUP($B392,'API List'!$B$4:$S$299,14,0))=TRUE,"",VLOOKUP($B392,'API List'!$B$4:$S$299,14,0)))</f>
        <v>-</v>
      </c>
      <c r="H392" s="15" t="str">
        <f>IF(B392="","-",IF(ISNA(VLOOKUP($B392,'API List'!$B$4:$S$299,15,0))=TRUE,"",VLOOKUP($B392,'API List'!$B$4:$S$299,15,0)))</f>
        <v>-</v>
      </c>
      <c r="I392" s="21" t="s">
        <v>108</v>
      </c>
      <c r="J392" s="6"/>
      <c r="K392" s="6"/>
      <c r="L392" s="6"/>
      <c r="M392" s="6"/>
      <c r="N392" s="6"/>
      <c r="O392" s="6"/>
      <c r="P392" s="6"/>
      <c r="Q392" s="6"/>
      <c r="R392" s="97" t="str">
        <f t="shared" si="12"/>
        <v>View</v>
      </c>
      <c r="S392" s="10"/>
    </row>
    <row r="393" spans="1:19" x14ac:dyDescent="0.25">
      <c r="A393" s="66"/>
      <c r="B393" s="6"/>
      <c r="C393" s="15" t="str">
        <f>IF(B393="","-",IF(ISNA(VLOOKUP($B393,'API List'!$B$4:$S$299,2,0))=TRUE,"",VLOOKUP($B393,'API List'!$B$4:$S$299,2,0)))</f>
        <v>-</v>
      </c>
      <c r="D393" s="15" t="str">
        <f>IF(B393="","-",IF(ISNA(VLOOKUP($B393,'API List'!$B$4:$S$298,6,0))=TRUE,"",VLOOKUP($B393,'API List'!$B$4:$S$298,6,0)))</f>
        <v>-</v>
      </c>
      <c r="E393" s="15" t="str">
        <f>IF(B393="","-",IF(ISNA(VLOOKUP($B393,'API List'!$B$4:$S$299,3,0))=TRUE,"",VLOOKUP($B393,'API List'!$B$4:$S$299,3,0)))</f>
        <v>-</v>
      </c>
      <c r="F393" s="15" t="str">
        <f>IF(B393="","-",IF(ISNA(VLOOKUP($B393,'API List'!$B$4:$S$299,9,0))=TRUE,"",VLOOKUP($B393,'API List'!$B$4:$S$299,9,0)))</f>
        <v>-</v>
      </c>
      <c r="G393" s="15" t="str">
        <f>IF(B393="","-",IF(ISNA(VLOOKUP($B393,'API List'!$B$4:$S$299,14,0))=TRUE,"",VLOOKUP($B393,'API List'!$B$4:$S$299,14,0)))</f>
        <v>-</v>
      </c>
      <c r="H393" s="15" t="str">
        <f>IF(B393="","-",IF(ISNA(VLOOKUP($B393,'API List'!$B$4:$S$299,15,0))=TRUE,"",VLOOKUP($B393,'API List'!$B$4:$S$299,15,0)))</f>
        <v>-</v>
      </c>
      <c r="I393" s="21" t="s">
        <v>108</v>
      </c>
      <c r="J393" s="6"/>
      <c r="K393" s="6"/>
      <c r="L393" s="6"/>
      <c r="M393" s="6"/>
      <c r="N393" s="6"/>
      <c r="O393" s="6"/>
      <c r="P393" s="6"/>
      <c r="Q393" s="6"/>
      <c r="R393" s="97" t="str">
        <f t="shared" si="12"/>
        <v>View</v>
      </c>
      <c r="S393" s="10"/>
    </row>
    <row r="394" spans="1:19" x14ac:dyDescent="0.25">
      <c r="A394" s="66"/>
      <c r="B394" s="6"/>
      <c r="C394" s="15" t="str">
        <f>IF(B394="","-",IF(ISNA(VLOOKUP($B394,'API List'!$B$4:$S$299,2,0))=TRUE,"",VLOOKUP($B394,'API List'!$B$4:$S$299,2,0)))</f>
        <v>-</v>
      </c>
      <c r="D394" s="15" t="str">
        <f>IF(B394="","-",IF(ISNA(VLOOKUP($B394,'API List'!$B$4:$S$298,6,0))=TRUE,"",VLOOKUP($B394,'API List'!$B$4:$S$298,6,0)))</f>
        <v>-</v>
      </c>
      <c r="E394" s="15" t="str">
        <f>IF(B394="","-",IF(ISNA(VLOOKUP($B394,'API List'!$B$4:$S$299,3,0))=TRUE,"",VLOOKUP($B394,'API List'!$B$4:$S$299,3,0)))</f>
        <v>-</v>
      </c>
      <c r="F394" s="15" t="str">
        <f>IF(B394="","-",IF(ISNA(VLOOKUP($B394,'API List'!$B$4:$S$299,9,0))=TRUE,"",VLOOKUP($B394,'API List'!$B$4:$S$299,9,0)))</f>
        <v>-</v>
      </c>
      <c r="G394" s="15" t="str">
        <f>IF(B394="","-",IF(ISNA(VLOOKUP($B394,'API List'!$B$4:$S$299,14,0))=TRUE,"",VLOOKUP($B394,'API List'!$B$4:$S$299,14,0)))</f>
        <v>-</v>
      </c>
      <c r="H394" s="15" t="str">
        <f>IF(B394="","-",IF(ISNA(VLOOKUP($B394,'API List'!$B$4:$S$299,15,0))=TRUE,"",VLOOKUP($B394,'API List'!$B$4:$S$299,15,0)))</f>
        <v>-</v>
      </c>
      <c r="I394" s="21" t="s">
        <v>108</v>
      </c>
      <c r="J394" s="6"/>
      <c r="K394" s="6"/>
      <c r="L394" s="6"/>
      <c r="M394" s="6"/>
      <c r="N394" s="6"/>
      <c r="O394" s="6"/>
      <c r="P394" s="6"/>
      <c r="Q394" s="6"/>
      <c r="R394" s="97" t="str">
        <f t="shared" si="12"/>
        <v>View</v>
      </c>
      <c r="S394" s="10"/>
    </row>
    <row r="395" spans="1:19" x14ac:dyDescent="0.25">
      <c r="A395" s="66"/>
      <c r="B395" s="6"/>
      <c r="C395" s="15" t="str">
        <f>IF(B395="","-",IF(ISNA(VLOOKUP($B395,'API List'!$B$4:$S$299,2,0))=TRUE,"",VLOOKUP($B395,'API List'!$B$4:$S$299,2,0)))</f>
        <v>-</v>
      </c>
      <c r="D395" s="15" t="str">
        <f>IF(B395="","-",IF(ISNA(VLOOKUP($B395,'API List'!$B$4:$S$298,6,0))=TRUE,"",VLOOKUP($B395,'API List'!$B$4:$S$298,6,0)))</f>
        <v>-</v>
      </c>
      <c r="E395" s="15" t="str">
        <f>IF(B395="","-",IF(ISNA(VLOOKUP($B395,'API List'!$B$4:$S$299,3,0))=TRUE,"",VLOOKUP($B395,'API List'!$B$4:$S$299,3,0)))</f>
        <v>-</v>
      </c>
      <c r="F395" s="15" t="str">
        <f>IF(B395="","-",IF(ISNA(VLOOKUP($B395,'API List'!$B$4:$S$299,9,0))=TRUE,"",VLOOKUP($B395,'API List'!$B$4:$S$299,9,0)))</f>
        <v>-</v>
      </c>
      <c r="G395" s="15" t="str">
        <f>IF(B395="","-",IF(ISNA(VLOOKUP($B395,'API List'!$B$4:$S$299,14,0))=TRUE,"",VLOOKUP($B395,'API List'!$B$4:$S$299,14,0)))</f>
        <v>-</v>
      </c>
      <c r="H395" s="15" t="str">
        <f>IF(B395="","-",IF(ISNA(VLOOKUP($B395,'API List'!$B$4:$S$299,15,0))=TRUE,"",VLOOKUP($B395,'API List'!$B$4:$S$299,15,0)))</f>
        <v>-</v>
      </c>
      <c r="I395" s="21" t="s">
        <v>108</v>
      </c>
      <c r="J395" s="6"/>
      <c r="K395" s="6"/>
      <c r="L395" s="6"/>
      <c r="M395" s="6"/>
      <c r="N395" s="6"/>
      <c r="O395" s="6"/>
      <c r="P395" s="6"/>
      <c r="Q395" s="6"/>
      <c r="R395" s="97" t="str">
        <f t="shared" si="12"/>
        <v>View</v>
      </c>
      <c r="S395" s="10"/>
    </row>
    <row r="396" spans="1:19" x14ac:dyDescent="0.25">
      <c r="A396" s="66"/>
      <c r="B396" s="6"/>
      <c r="C396" s="15" t="str">
        <f>IF(B396="","-",IF(ISNA(VLOOKUP($B396,'API List'!$B$4:$S$299,2,0))=TRUE,"",VLOOKUP($B396,'API List'!$B$4:$S$299,2,0)))</f>
        <v>-</v>
      </c>
      <c r="D396" s="15" t="str">
        <f>IF(B396="","-",IF(ISNA(VLOOKUP($B396,'API List'!$B$4:$S$298,6,0))=TRUE,"",VLOOKUP($B396,'API List'!$B$4:$S$298,6,0)))</f>
        <v>-</v>
      </c>
      <c r="E396" s="15" t="str">
        <f>IF(B396="","-",IF(ISNA(VLOOKUP($B396,'API List'!$B$4:$S$299,3,0))=TRUE,"",VLOOKUP($B396,'API List'!$B$4:$S$299,3,0)))</f>
        <v>-</v>
      </c>
      <c r="F396" s="15" t="str">
        <f>IF(B396="","-",IF(ISNA(VLOOKUP($B396,'API List'!$B$4:$S$299,9,0))=TRUE,"",VLOOKUP($B396,'API List'!$B$4:$S$299,9,0)))</f>
        <v>-</v>
      </c>
      <c r="G396" s="15" t="str">
        <f>IF(B396="","-",IF(ISNA(VLOOKUP($B396,'API List'!$B$4:$S$299,14,0))=TRUE,"",VLOOKUP($B396,'API List'!$B$4:$S$299,14,0)))</f>
        <v>-</v>
      </c>
      <c r="H396" s="15" t="str">
        <f>IF(B396="","-",IF(ISNA(VLOOKUP($B396,'API List'!$B$4:$S$299,15,0))=TRUE,"",VLOOKUP($B396,'API List'!$B$4:$S$299,15,0)))</f>
        <v>-</v>
      </c>
      <c r="I396" s="21" t="s">
        <v>108</v>
      </c>
      <c r="J396" s="6"/>
      <c r="K396" s="6"/>
      <c r="L396" s="6"/>
      <c r="M396" s="6"/>
      <c r="N396" s="6"/>
      <c r="O396" s="6"/>
      <c r="P396" s="6"/>
      <c r="Q396" s="6"/>
      <c r="R396" s="97" t="str">
        <f t="shared" si="12"/>
        <v>View</v>
      </c>
      <c r="S396" s="10"/>
    </row>
    <row r="397" spans="1:19" x14ac:dyDescent="0.25">
      <c r="A397" s="66"/>
      <c r="B397" s="6"/>
      <c r="C397" s="15" t="str">
        <f>IF(B397="","-",IF(ISNA(VLOOKUP($B397,'API List'!$B$4:$S$299,2,0))=TRUE,"",VLOOKUP($B397,'API List'!$B$4:$S$299,2,0)))</f>
        <v>-</v>
      </c>
      <c r="D397" s="15" t="str">
        <f>IF(B397="","-",IF(ISNA(VLOOKUP($B397,'API List'!$B$4:$S$298,6,0))=TRUE,"",VLOOKUP($B397,'API List'!$B$4:$S$298,6,0)))</f>
        <v>-</v>
      </c>
      <c r="E397" s="15" t="str">
        <f>IF(B397="","-",IF(ISNA(VLOOKUP($B397,'API List'!$B$4:$S$299,3,0))=TRUE,"",VLOOKUP($B397,'API List'!$B$4:$S$299,3,0)))</f>
        <v>-</v>
      </c>
      <c r="F397" s="15" t="str">
        <f>IF(B397="","-",IF(ISNA(VLOOKUP($B397,'API List'!$B$4:$S$299,9,0))=TRUE,"",VLOOKUP($B397,'API List'!$B$4:$S$299,9,0)))</f>
        <v>-</v>
      </c>
      <c r="G397" s="15" t="str">
        <f>IF(B397="","-",IF(ISNA(VLOOKUP($B397,'API List'!$B$4:$S$299,14,0))=TRUE,"",VLOOKUP($B397,'API List'!$B$4:$S$299,14,0)))</f>
        <v>-</v>
      </c>
      <c r="H397" s="15" t="str">
        <f>IF(B397="","-",IF(ISNA(VLOOKUP($B397,'API List'!$B$4:$S$299,15,0))=TRUE,"",VLOOKUP($B397,'API List'!$B$4:$S$299,15,0)))</f>
        <v>-</v>
      </c>
      <c r="I397" s="21" t="s">
        <v>108</v>
      </c>
      <c r="J397" s="6"/>
      <c r="K397" s="6"/>
      <c r="L397" s="6"/>
      <c r="M397" s="6"/>
      <c r="N397" s="6"/>
      <c r="O397" s="6"/>
      <c r="P397" s="6"/>
      <c r="Q397" s="6"/>
      <c r="R397" s="97" t="str">
        <f t="shared" si="12"/>
        <v>View</v>
      </c>
      <c r="S397" s="10"/>
    </row>
    <row r="398" spans="1:19" x14ac:dyDescent="0.25">
      <c r="A398" s="66"/>
      <c r="B398" s="6"/>
      <c r="C398" s="15" t="str">
        <f>IF(B398="","-",IF(ISNA(VLOOKUP($B398,'API List'!$B$4:$S$299,2,0))=TRUE,"",VLOOKUP($B398,'API List'!$B$4:$S$299,2,0)))</f>
        <v>-</v>
      </c>
      <c r="D398" s="15" t="str">
        <f>IF(B398="","-",IF(ISNA(VLOOKUP($B398,'API List'!$B$4:$S$298,6,0))=TRUE,"",VLOOKUP($B398,'API List'!$B$4:$S$298,6,0)))</f>
        <v>-</v>
      </c>
      <c r="E398" s="15" t="str">
        <f>IF(B398="","-",IF(ISNA(VLOOKUP($B398,'API List'!$B$4:$S$299,3,0))=TRUE,"",VLOOKUP($B398,'API List'!$B$4:$S$299,3,0)))</f>
        <v>-</v>
      </c>
      <c r="F398" s="15" t="str">
        <f>IF(B398="","-",IF(ISNA(VLOOKUP($B398,'API List'!$B$4:$S$299,9,0))=TRUE,"",VLOOKUP($B398,'API List'!$B$4:$S$299,9,0)))</f>
        <v>-</v>
      </c>
      <c r="G398" s="15" t="str">
        <f>IF(B398="","-",IF(ISNA(VLOOKUP($B398,'API List'!$B$4:$S$299,14,0))=TRUE,"",VLOOKUP($B398,'API List'!$B$4:$S$299,14,0)))</f>
        <v>-</v>
      </c>
      <c r="H398" s="15" t="str">
        <f>IF(B398="","-",IF(ISNA(VLOOKUP($B398,'API List'!$B$4:$S$299,15,0))=TRUE,"",VLOOKUP($B398,'API List'!$B$4:$S$299,15,0)))</f>
        <v>-</v>
      </c>
      <c r="I398" s="21" t="s">
        <v>108</v>
      </c>
      <c r="J398" s="6"/>
      <c r="K398" s="6"/>
      <c r="L398" s="6"/>
      <c r="M398" s="6"/>
      <c r="N398" s="6"/>
      <c r="O398" s="6"/>
      <c r="P398" s="6"/>
      <c r="Q398" s="6"/>
      <c r="R398" s="97" t="str">
        <f t="shared" si="12"/>
        <v>View</v>
      </c>
      <c r="S398" s="10"/>
    </row>
    <row r="399" spans="1:19" x14ac:dyDescent="0.25">
      <c r="A399" s="66"/>
      <c r="B399" s="6"/>
      <c r="C399" s="15" t="str">
        <f>IF(B399="","-",IF(ISNA(VLOOKUP($B399,'API List'!$B$4:$S$299,2,0))=TRUE,"",VLOOKUP($B399,'API List'!$B$4:$S$299,2,0)))</f>
        <v>-</v>
      </c>
      <c r="D399" s="15" t="str">
        <f>IF(B399="","-",IF(ISNA(VLOOKUP($B399,'API List'!$B$4:$S$298,6,0))=TRUE,"",VLOOKUP($B399,'API List'!$B$4:$S$298,6,0)))</f>
        <v>-</v>
      </c>
      <c r="E399" s="15" t="str">
        <f>IF(B399="","-",IF(ISNA(VLOOKUP($B399,'API List'!$B$4:$S$299,3,0))=TRUE,"",VLOOKUP($B399,'API List'!$B$4:$S$299,3,0)))</f>
        <v>-</v>
      </c>
      <c r="F399" s="15" t="str">
        <f>IF(B399="","-",IF(ISNA(VLOOKUP($B399,'API List'!$B$4:$S$299,9,0))=TRUE,"",VLOOKUP($B399,'API List'!$B$4:$S$299,9,0)))</f>
        <v>-</v>
      </c>
      <c r="G399" s="15" t="str">
        <f>IF(B399="","-",IF(ISNA(VLOOKUP($B399,'API List'!$B$4:$S$299,14,0))=TRUE,"",VLOOKUP($B399,'API List'!$B$4:$S$299,14,0)))</f>
        <v>-</v>
      </c>
      <c r="H399" s="15" t="str">
        <f>IF(B399="","-",IF(ISNA(VLOOKUP($B399,'API List'!$B$4:$S$299,15,0))=TRUE,"",VLOOKUP($B399,'API List'!$B$4:$S$299,15,0)))</f>
        <v>-</v>
      </c>
      <c r="I399" s="21" t="s">
        <v>108</v>
      </c>
      <c r="J399" s="6"/>
      <c r="K399" s="6"/>
      <c r="L399" s="6"/>
      <c r="M399" s="6"/>
      <c r="N399" s="6"/>
      <c r="O399" s="6"/>
      <c r="P399" s="6"/>
      <c r="Q399" s="6"/>
      <c r="R399" s="97" t="str">
        <f t="shared" si="12"/>
        <v>View</v>
      </c>
      <c r="S399" s="10"/>
    </row>
    <row r="400" spans="1:19" x14ac:dyDescent="0.25">
      <c r="A400" s="66"/>
      <c r="B400" s="6"/>
      <c r="C400" s="15" t="str">
        <f>IF(B400="","-",IF(ISNA(VLOOKUP($B400,'API List'!$B$4:$S$299,2,0))=TRUE,"",VLOOKUP($B400,'API List'!$B$4:$S$299,2,0)))</f>
        <v>-</v>
      </c>
      <c r="D400" s="15" t="str">
        <f>IF(B400="","-",IF(ISNA(VLOOKUP($B400,'API List'!$B$4:$S$298,6,0))=TRUE,"",VLOOKUP($B400,'API List'!$B$4:$S$298,6,0)))</f>
        <v>-</v>
      </c>
      <c r="E400" s="15" t="str">
        <f>IF(B400="","-",IF(ISNA(VLOOKUP($B400,'API List'!$B$4:$S$299,3,0))=TRUE,"",VLOOKUP($B400,'API List'!$B$4:$S$299,3,0)))</f>
        <v>-</v>
      </c>
      <c r="F400" s="15" t="str">
        <f>IF(B400="","-",IF(ISNA(VLOOKUP($B400,'API List'!$B$4:$S$299,9,0))=TRUE,"",VLOOKUP($B400,'API List'!$B$4:$S$299,9,0)))</f>
        <v>-</v>
      </c>
      <c r="G400" s="15" t="str">
        <f>IF(B400="","-",IF(ISNA(VLOOKUP($B400,'API List'!$B$4:$S$299,14,0))=TRUE,"",VLOOKUP($B400,'API List'!$B$4:$S$299,14,0)))</f>
        <v>-</v>
      </c>
      <c r="H400" s="15" t="str">
        <f>IF(B400="","-",IF(ISNA(VLOOKUP($B400,'API List'!$B$4:$S$299,15,0))=TRUE,"",VLOOKUP($B400,'API List'!$B$4:$S$299,15,0)))</f>
        <v>-</v>
      </c>
      <c r="I400" s="21" t="s">
        <v>108</v>
      </c>
      <c r="J400" s="6"/>
      <c r="K400" s="6"/>
      <c r="L400" s="6"/>
      <c r="M400" s="6"/>
      <c r="N400" s="6"/>
      <c r="O400" s="6"/>
      <c r="P400" s="6"/>
      <c r="Q400" s="6"/>
      <c r="R400" s="97" t="str">
        <f t="shared" si="12"/>
        <v>View</v>
      </c>
      <c r="S400" s="10"/>
    </row>
    <row r="401" spans="1:19" x14ac:dyDescent="0.25">
      <c r="A401" s="66"/>
      <c r="B401" s="6"/>
      <c r="C401" s="15" t="str">
        <f>IF(B401="","-",IF(ISNA(VLOOKUP($B401,'API List'!$B$4:$S$299,2,0))=TRUE,"",VLOOKUP($B401,'API List'!$B$4:$S$299,2,0)))</f>
        <v>-</v>
      </c>
      <c r="D401" s="15" t="str">
        <f>IF(B401="","-",IF(ISNA(VLOOKUP($B401,'API List'!$B$4:$S$298,6,0))=TRUE,"",VLOOKUP($B401,'API List'!$B$4:$S$298,6,0)))</f>
        <v>-</v>
      </c>
      <c r="E401" s="15" t="str">
        <f>IF(B401="","-",IF(ISNA(VLOOKUP($B401,'API List'!$B$4:$S$299,3,0))=TRUE,"",VLOOKUP($B401,'API List'!$B$4:$S$299,3,0)))</f>
        <v>-</v>
      </c>
      <c r="F401" s="15" t="str">
        <f>IF(B401="","-",IF(ISNA(VLOOKUP($B401,'API List'!$B$4:$S$299,9,0))=TRUE,"",VLOOKUP($B401,'API List'!$B$4:$S$299,9,0)))</f>
        <v>-</v>
      </c>
      <c r="G401" s="15" t="str">
        <f>IF(B401="","-",IF(ISNA(VLOOKUP($B401,'API List'!$B$4:$S$299,14,0))=TRUE,"",VLOOKUP($B401,'API List'!$B$4:$S$299,14,0)))</f>
        <v>-</v>
      </c>
      <c r="H401" s="15" t="str">
        <f>IF(B401="","-",IF(ISNA(VLOOKUP($B401,'API List'!$B$4:$S$299,15,0))=TRUE,"",VLOOKUP($B401,'API List'!$B$4:$S$299,15,0)))</f>
        <v>-</v>
      </c>
      <c r="I401" s="21" t="s">
        <v>108</v>
      </c>
      <c r="J401" s="6"/>
      <c r="K401" s="6"/>
      <c r="L401" s="6"/>
      <c r="M401" s="6"/>
      <c r="N401" s="6"/>
      <c r="O401" s="6"/>
      <c r="P401" s="6"/>
      <c r="Q401" s="6"/>
      <c r="R401" s="97" t="str">
        <f t="shared" si="12"/>
        <v>View</v>
      </c>
      <c r="S401" s="10"/>
    </row>
    <row r="402" spans="1:19" x14ac:dyDescent="0.25">
      <c r="A402" s="66"/>
      <c r="B402" s="6"/>
      <c r="C402" s="15" t="str">
        <f>IF(B402="","-",IF(ISNA(VLOOKUP($B402,'API List'!$B$4:$S$299,2,0))=TRUE,"",VLOOKUP($B402,'API List'!$B$4:$S$299,2,0)))</f>
        <v>-</v>
      </c>
      <c r="D402" s="15" t="str">
        <f>IF(B402="","-",IF(ISNA(VLOOKUP($B402,'API List'!$B$4:$S$298,6,0))=TRUE,"",VLOOKUP($B402,'API List'!$B$4:$S$298,6,0)))</f>
        <v>-</v>
      </c>
      <c r="E402" s="15" t="str">
        <f>IF(B402="","-",IF(ISNA(VLOOKUP($B402,'API List'!$B$4:$S$299,3,0))=TRUE,"",VLOOKUP($B402,'API List'!$B$4:$S$299,3,0)))</f>
        <v>-</v>
      </c>
      <c r="F402" s="15" t="str">
        <f>IF(B402="","-",IF(ISNA(VLOOKUP($B402,'API List'!$B$4:$S$299,9,0))=TRUE,"",VLOOKUP($B402,'API List'!$B$4:$S$299,9,0)))</f>
        <v>-</v>
      </c>
      <c r="G402" s="15" t="str">
        <f>IF(B402="","-",IF(ISNA(VLOOKUP($B402,'API List'!$B$4:$S$299,14,0))=TRUE,"",VLOOKUP($B402,'API List'!$B$4:$S$299,14,0)))</f>
        <v>-</v>
      </c>
      <c r="H402" s="15" t="str">
        <f>IF(B402="","-",IF(ISNA(VLOOKUP($B402,'API List'!$B$4:$S$299,15,0))=TRUE,"",VLOOKUP($B402,'API List'!$B$4:$S$299,15,0)))</f>
        <v>-</v>
      </c>
      <c r="I402" s="21" t="s">
        <v>108</v>
      </c>
      <c r="J402" s="6"/>
      <c r="K402" s="6"/>
      <c r="L402" s="6"/>
      <c r="M402" s="6"/>
      <c r="N402" s="6"/>
      <c r="O402" s="6"/>
      <c r="P402" s="6"/>
      <c r="Q402" s="6"/>
      <c r="R402" s="97" t="str">
        <f t="shared" si="12"/>
        <v>View</v>
      </c>
      <c r="S402" s="10"/>
    </row>
    <row r="403" spans="1:19" x14ac:dyDescent="0.25">
      <c r="A403" s="66"/>
      <c r="B403" s="6"/>
      <c r="C403" s="15" t="str">
        <f>IF(B403="","-",IF(ISNA(VLOOKUP($B403,'API List'!$B$4:$S$299,2,0))=TRUE,"",VLOOKUP($B403,'API List'!$B$4:$S$299,2,0)))</f>
        <v>-</v>
      </c>
      <c r="D403" s="15" t="str">
        <f>IF(B403="","-",IF(ISNA(VLOOKUP($B403,'API List'!$B$4:$S$298,6,0))=TRUE,"",VLOOKUP($B403,'API List'!$B$4:$S$298,6,0)))</f>
        <v>-</v>
      </c>
      <c r="E403" s="15" t="str">
        <f>IF(B403="","-",IF(ISNA(VLOOKUP($B403,'API List'!$B$4:$S$299,3,0))=TRUE,"",VLOOKUP($B403,'API List'!$B$4:$S$299,3,0)))</f>
        <v>-</v>
      </c>
      <c r="F403" s="15" t="str">
        <f>IF(B403="","-",IF(ISNA(VLOOKUP($B403,'API List'!$B$4:$S$299,9,0))=TRUE,"",VLOOKUP($B403,'API List'!$B$4:$S$299,9,0)))</f>
        <v>-</v>
      </c>
      <c r="G403" s="15" t="str">
        <f>IF(B403="","-",IF(ISNA(VLOOKUP($B403,'API List'!$B$4:$S$299,14,0))=TRUE,"",VLOOKUP($B403,'API List'!$B$4:$S$299,14,0)))</f>
        <v>-</v>
      </c>
      <c r="H403" s="15" t="str">
        <f>IF(B403="","-",IF(ISNA(VLOOKUP($B403,'API List'!$B$4:$S$299,15,0))=TRUE,"",VLOOKUP($B403,'API List'!$B$4:$S$299,15,0)))</f>
        <v>-</v>
      </c>
      <c r="I403" s="21" t="s">
        <v>108</v>
      </c>
      <c r="J403" s="6"/>
      <c r="K403" s="6"/>
      <c r="L403" s="6"/>
      <c r="M403" s="6"/>
      <c r="N403" s="6"/>
      <c r="O403" s="6"/>
      <c r="P403" s="6"/>
      <c r="Q403" s="6"/>
      <c r="R403" s="97" t="str">
        <f t="shared" si="12"/>
        <v>View</v>
      </c>
      <c r="S403" s="10"/>
    </row>
    <row r="404" spans="1:19" x14ac:dyDescent="0.25">
      <c r="A404" s="66"/>
      <c r="B404" s="6"/>
      <c r="C404" s="15" t="str">
        <f>IF(B404="","-",IF(ISNA(VLOOKUP($B404,'API List'!$B$4:$S$299,2,0))=TRUE,"",VLOOKUP($B404,'API List'!$B$4:$S$299,2,0)))</f>
        <v>-</v>
      </c>
      <c r="D404" s="15" t="str">
        <f>IF(B404="","-",IF(ISNA(VLOOKUP($B404,'API List'!$B$4:$S$298,6,0))=TRUE,"",VLOOKUP($B404,'API List'!$B$4:$S$298,6,0)))</f>
        <v>-</v>
      </c>
      <c r="E404" s="15" t="str">
        <f>IF(B404="","-",IF(ISNA(VLOOKUP($B404,'API List'!$B$4:$S$299,3,0))=TRUE,"",VLOOKUP($B404,'API List'!$B$4:$S$299,3,0)))</f>
        <v>-</v>
      </c>
      <c r="F404" s="15" t="str">
        <f>IF(B404="","-",IF(ISNA(VLOOKUP($B404,'API List'!$B$4:$S$299,9,0))=TRUE,"",VLOOKUP($B404,'API List'!$B$4:$S$299,9,0)))</f>
        <v>-</v>
      </c>
      <c r="G404" s="15" t="str">
        <f>IF(B404="","-",IF(ISNA(VLOOKUP($B404,'API List'!$B$4:$S$299,14,0))=TRUE,"",VLOOKUP($B404,'API List'!$B$4:$S$299,14,0)))</f>
        <v>-</v>
      </c>
      <c r="H404" s="15" t="str">
        <f>IF(B404="","-",IF(ISNA(VLOOKUP($B404,'API List'!$B$4:$S$299,15,0))=TRUE,"",VLOOKUP($B404,'API List'!$B$4:$S$299,15,0)))</f>
        <v>-</v>
      </c>
      <c r="I404" s="21" t="s">
        <v>108</v>
      </c>
      <c r="J404" s="6"/>
      <c r="K404" s="6"/>
      <c r="L404" s="6"/>
      <c r="M404" s="6"/>
      <c r="N404" s="6"/>
      <c r="O404" s="6"/>
      <c r="P404" s="6"/>
      <c r="Q404" s="6"/>
      <c r="R404" s="97" t="str">
        <f t="shared" si="12"/>
        <v>View</v>
      </c>
      <c r="S404" s="10"/>
    </row>
    <row r="405" spans="1:19" x14ac:dyDescent="0.25">
      <c r="A405" s="66"/>
      <c r="B405" s="6"/>
      <c r="C405" s="15" t="str">
        <f>IF(B405="","-",IF(ISNA(VLOOKUP($B405,'API List'!$B$4:$S$299,2,0))=TRUE,"",VLOOKUP($B405,'API List'!$B$4:$S$299,2,0)))</f>
        <v>-</v>
      </c>
      <c r="D405" s="15" t="str">
        <f>IF(B405="","-",IF(ISNA(VLOOKUP($B405,'API List'!$B$4:$S$298,6,0))=TRUE,"",VLOOKUP($B405,'API List'!$B$4:$S$298,6,0)))</f>
        <v>-</v>
      </c>
      <c r="E405" s="15" t="str">
        <f>IF(B405="","-",IF(ISNA(VLOOKUP($B405,'API List'!$B$4:$S$299,3,0))=TRUE,"",VLOOKUP($B405,'API List'!$B$4:$S$299,3,0)))</f>
        <v>-</v>
      </c>
      <c r="F405" s="15" t="str">
        <f>IF(B405="","-",IF(ISNA(VLOOKUP($B405,'API List'!$B$4:$S$299,9,0))=TRUE,"",VLOOKUP($B405,'API List'!$B$4:$S$299,9,0)))</f>
        <v>-</v>
      </c>
      <c r="G405" s="15" t="str">
        <f>IF(B405="","-",IF(ISNA(VLOOKUP($B405,'API List'!$B$4:$S$299,14,0))=TRUE,"",VLOOKUP($B405,'API List'!$B$4:$S$299,14,0)))</f>
        <v>-</v>
      </c>
      <c r="H405" s="15" t="str">
        <f>IF(B405="","-",IF(ISNA(VLOOKUP($B405,'API List'!$B$4:$S$299,15,0))=TRUE,"",VLOOKUP($B405,'API List'!$B$4:$S$299,15,0)))</f>
        <v>-</v>
      </c>
      <c r="I405" s="21" t="s">
        <v>108</v>
      </c>
      <c r="J405" s="6"/>
      <c r="K405" s="6"/>
      <c r="L405" s="6"/>
      <c r="M405" s="6"/>
      <c r="N405" s="6"/>
      <c r="O405" s="6"/>
      <c r="P405" s="6"/>
      <c r="Q405" s="6"/>
      <c r="R405" s="97" t="str">
        <f t="shared" si="12"/>
        <v>View</v>
      </c>
      <c r="S405" s="10"/>
    </row>
    <row r="406" spans="1:19" x14ac:dyDescent="0.25">
      <c r="A406" s="66"/>
      <c r="B406" s="6"/>
      <c r="C406" s="15" t="str">
        <f>IF(B406="","-",IF(ISNA(VLOOKUP($B406,'API List'!$B$4:$S$299,2,0))=TRUE,"",VLOOKUP($B406,'API List'!$B$4:$S$299,2,0)))</f>
        <v>-</v>
      </c>
      <c r="D406" s="15" t="str">
        <f>IF(B406="","-",IF(ISNA(VLOOKUP($B406,'API List'!$B$4:$S$298,6,0))=TRUE,"",VLOOKUP($B406,'API List'!$B$4:$S$298,6,0)))</f>
        <v>-</v>
      </c>
      <c r="E406" s="15" t="str">
        <f>IF(B406="","-",IF(ISNA(VLOOKUP($B406,'API List'!$B$4:$S$299,3,0))=TRUE,"",VLOOKUP($B406,'API List'!$B$4:$S$299,3,0)))</f>
        <v>-</v>
      </c>
      <c r="F406" s="15" t="str">
        <f>IF(B406="","-",IF(ISNA(VLOOKUP($B406,'API List'!$B$4:$S$299,9,0))=TRUE,"",VLOOKUP($B406,'API List'!$B$4:$S$299,9,0)))</f>
        <v>-</v>
      </c>
      <c r="G406" s="15" t="str">
        <f>IF(B406="","-",IF(ISNA(VLOOKUP($B406,'API List'!$B$4:$S$299,14,0))=TRUE,"",VLOOKUP($B406,'API List'!$B$4:$S$299,14,0)))</f>
        <v>-</v>
      </c>
      <c r="H406" s="15" t="str">
        <f>IF(B406="","-",IF(ISNA(VLOOKUP($B406,'API List'!$B$4:$S$299,15,0))=TRUE,"",VLOOKUP($B406,'API List'!$B$4:$S$299,15,0)))</f>
        <v>-</v>
      </c>
      <c r="I406" s="21" t="s">
        <v>108</v>
      </c>
      <c r="J406" s="6"/>
      <c r="K406" s="6"/>
      <c r="L406" s="6"/>
      <c r="M406" s="6"/>
      <c r="N406" s="6"/>
      <c r="O406" s="6"/>
      <c r="P406" s="6"/>
      <c r="Q406" s="6"/>
      <c r="R406" s="97" t="str">
        <f t="shared" si="12"/>
        <v>View</v>
      </c>
      <c r="S406" s="10"/>
    </row>
    <row r="407" spans="1:19" x14ac:dyDescent="0.25">
      <c r="A407" s="66"/>
      <c r="B407" s="6"/>
      <c r="C407" s="15" t="str">
        <f>IF(B407="","-",IF(ISNA(VLOOKUP($B407,'API List'!$B$4:$S$299,2,0))=TRUE,"",VLOOKUP($B407,'API List'!$B$4:$S$299,2,0)))</f>
        <v>-</v>
      </c>
      <c r="D407" s="15" t="str">
        <f>IF(B407="","-",IF(ISNA(VLOOKUP($B407,'API List'!$B$4:$S$298,6,0))=TRUE,"",VLOOKUP($B407,'API List'!$B$4:$S$298,6,0)))</f>
        <v>-</v>
      </c>
      <c r="E407" s="15" t="str">
        <f>IF(B407="","-",IF(ISNA(VLOOKUP($B407,'API List'!$B$4:$S$299,3,0))=TRUE,"",VLOOKUP($B407,'API List'!$B$4:$S$299,3,0)))</f>
        <v>-</v>
      </c>
      <c r="F407" s="15" t="str">
        <f>IF(B407="","-",IF(ISNA(VLOOKUP($B407,'API List'!$B$4:$S$299,9,0))=TRUE,"",VLOOKUP($B407,'API List'!$B$4:$S$299,9,0)))</f>
        <v>-</v>
      </c>
      <c r="G407" s="15" t="str">
        <f>IF(B407="","-",IF(ISNA(VLOOKUP($B407,'API List'!$B$4:$S$299,14,0))=TRUE,"",VLOOKUP($B407,'API List'!$B$4:$S$299,14,0)))</f>
        <v>-</v>
      </c>
      <c r="H407" s="15" t="str">
        <f>IF(B407="","-",IF(ISNA(VLOOKUP($B407,'API List'!$B$4:$S$299,15,0))=TRUE,"",VLOOKUP($B407,'API List'!$B$4:$S$299,15,0)))</f>
        <v>-</v>
      </c>
      <c r="I407" s="21" t="s">
        <v>108</v>
      </c>
      <c r="J407" s="6"/>
      <c r="K407" s="6"/>
      <c r="L407" s="6"/>
      <c r="M407" s="6"/>
      <c r="N407" s="6"/>
      <c r="O407" s="6"/>
      <c r="P407" s="6"/>
      <c r="Q407" s="6"/>
      <c r="R407" s="97" t="str">
        <f t="shared" si="12"/>
        <v>View</v>
      </c>
      <c r="S407" s="10"/>
    </row>
    <row r="408" spans="1:19" x14ac:dyDescent="0.25">
      <c r="A408" s="66"/>
      <c r="B408" s="6"/>
      <c r="C408" s="15" t="str">
        <f>IF(B408="","-",IF(ISNA(VLOOKUP($B408,'API List'!$B$4:$S$299,2,0))=TRUE,"",VLOOKUP($B408,'API List'!$B$4:$S$299,2,0)))</f>
        <v>-</v>
      </c>
      <c r="D408" s="15" t="str">
        <f>IF(B408="","-",IF(ISNA(VLOOKUP($B408,'API List'!$B$4:$S$298,6,0))=TRUE,"",VLOOKUP($B408,'API List'!$B$4:$S$298,6,0)))</f>
        <v>-</v>
      </c>
      <c r="E408" s="15" t="str">
        <f>IF(B408="","-",IF(ISNA(VLOOKUP($B408,'API List'!$B$4:$S$299,3,0))=TRUE,"",VLOOKUP($B408,'API List'!$B$4:$S$299,3,0)))</f>
        <v>-</v>
      </c>
      <c r="F408" s="15" t="str">
        <f>IF(B408="","-",IF(ISNA(VLOOKUP($B408,'API List'!$B$4:$S$299,9,0))=TRUE,"",VLOOKUP($B408,'API List'!$B$4:$S$299,9,0)))</f>
        <v>-</v>
      </c>
      <c r="G408" s="15" t="str">
        <f>IF(B408="","-",IF(ISNA(VLOOKUP($B408,'API List'!$B$4:$S$299,14,0))=TRUE,"",VLOOKUP($B408,'API List'!$B$4:$S$299,14,0)))</f>
        <v>-</v>
      </c>
      <c r="H408" s="15" t="str">
        <f>IF(B408="","-",IF(ISNA(VLOOKUP($B408,'API List'!$B$4:$S$299,15,0))=TRUE,"",VLOOKUP($B408,'API List'!$B$4:$S$299,15,0)))</f>
        <v>-</v>
      </c>
      <c r="I408" s="21" t="s">
        <v>108</v>
      </c>
      <c r="J408" s="6"/>
      <c r="K408" s="6"/>
      <c r="L408" s="6"/>
      <c r="M408" s="6"/>
      <c r="N408" s="6"/>
      <c r="O408" s="6"/>
      <c r="P408" s="6"/>
      <c r="Q408" s="6"/>
      <c r="R408" s="97" t="str">
        <f t="shared" si="12"/>
        <v>View</v>
      </c>
      <c r="S408" s="10"/>
    </row>
    <row r="409" spans="1:19" x14ac:dyDescent="0.25">
      <c r="A409" s="66"/>
      <c r="B409" s="6"/>
      <c r="C409" s="15" t="str">
        <f>IF(B409="","-",IF(ISNA(VLOOKUP($B409,'API List'!$B$4:$S$299,2,0))=TRUE,"",VLOOKUP($B409,'API List'!$B$4:$S$299,2,0)))</f>
        <v>-</v>
      </c>
      <c r="D409" s="15" t="str">
        <f>IF(B409="","-",IF(ISNA(VLOOKUP($B409,'API List'!$B$4:$S$298,6,0))=TRUE,"",VLOOKUP($B409,'API List'!$B$4:$S$298,6,0)))</f>
        <v>-</v>
      </c>
      <c r="E409" s="15" t="str">
        <f>IF(B409="","-",IF(ISNA(VLOOKUP($B409,'API List'!$B$4:$S$299,3,0))=TRUE,"",VLOOKUP($B409,'API List'!$B$4:$S$299,3,0)))</f>
        <v>-</v>
      </c>
      <c r="F409" s="15" t="str">
        <f>IF(B409="","-",IF(ISNA(VLOOKUP($B409,'API List'!$B$4:$S$299,9,0))=TRUE,"",VLOOKUP($B409,'API List'!$B$4:$S$299,9,0)))</f>
        <v>-</v>
      </c>
      <c r="G409" s="15" t="str">
        <f>IF(B409="","-",IF(ISNA(VLOOKUP($B409,'API List'!$B$4:$S$299,14,0))=TRUE,"",VLOOKUP($B409,'API List'!$B$4:$S$299,14,0)))</f>
        <v>-</v>
      </c>
      <c r="H409" s="15" t="str">
        <f>IF(B409="","-",IF(ISNA(VLOOKUP($B409,'API List'!$B$4:$S$299,15,0))=TRUE,"",VLOOKUP($B409,'API List'!$B$4:$S$299,15,0)))</f>
        <v>-</v>
      </c>
      <c r="I409" s="21" t="s">
        <v>108</v>
      </c>
      <c r="J409" s="6"/>
      <c r="K409" s="6"/>
      <c r="L409" s="6"/>
      <c r="M409" s="6"/>
      <c r="N409" s="6"/>
      <c r="O409" s="6"/>
      <c r="P409" s="6"/>
      <c r="Q409" s="6"/>
      <c r="R409" s="97" t="str">
        <f t="shared" si="12"/>
        <v>View</v>
      </c>
      <c r="S409" s="10"/>
    </row>
    <row r="410" spans="1:19" x14ac:dyDescent="0.25">
      <c r="A410" s="66"/>
      <c r="B410" s="6"/>
      <c r="C410" s="15" t="str">
        <f>IF(B410="","-",IF(ISNA(VLOOKUP($B410,'API List'!$B$4:$S$299,2,0))=TRUE,"",VLOOKUP($B410,'API List'!$B$4:$S$299,2,0)))</f>
        <v>-</v>
      </c>
      <c r="D410" s="15" t="str">
        <f>IF(B410="","-",IF(ISNA(VLOOKUP($B410,'API List'!$B$4:$S$298,6,0))=TRUE,"",VLOOKUP($B410,'API List'!$B$4:$S$298,6,0)))</f>
        <v>-</v>
      </c>
      <c r="E410" s="15" t="str">
        <f>IF(B410="","-",IF(ISNA(VLOOKUP($B410,'API List'!$B$4:$S$299,3,0))=TRUE,"",VLOOKUP($B410,'API List'!$B$4:$S$299,3,0)))</f>
        <v>-</v>
      </c>
      <c r="F410" s="15" t="str">
        <f>IF(B410="","-",IF(ISNA(VLOOKUP($B410,'API List'!$B$4:$S$299,9,0))=TRUE,"",VLOOKUP($B410,'API List'!$B$4:$S$299,9,0)))</f>
        <v>-</v>
      </c>
      <c r="G410" s="15" t="str">
        <f>IF(B410="","-",IF(ISNA(VLOOKUP($B410,'API List'!$B$4:$S$299,14,0))=TRUE,"",VLOOKUP($B410,'API List'!$B$4:$S$299,14,0)))</f>
        <v>-</v>
      </c>
      <c r="H410" s="15" t="str">
        <f>IF(B410="","-",IF(ISNA(VLOOKUP($B410,'API List'!$B$4:$S$299,15,0))=TRUE,"",VLOOKUP($B410,'API List'!$B$4:$S$299,15,0)))</f>
        <v>-</v>
      </c>
      <c r="I410" s="21" t="s">
        <v>108</v>
      </c>
      <c r="J410" s="6"/>
      <c r="K410" s="6"/>
      <c r="L410" s="6"/>
      <c r="M410" s="6"/>
      <c r="N410" s="6"/>
      <c r="O410" s="6"/>
      <c r="P410" s="6"/>
      <c r="Q410" s="6"/>
      <c r="R410" s="97" t="str">
        <f t="shared" si="12"/>
        <v>View</v>
      </c>
      <c r="S410" s="10"/>
    </row>
    <row r="411" spans="1:19" x14ac:dyDescent="0.25">
      <c r="A411" s="66"/>
      <c r="B411" s="6"/>
      <c r="C411" s="15" t="str">
        <f>IF(B411="","-",IF(ISNA(VLOOKUP($B411,'API List'!$B$4:$S$299,2,0))=TRUE,"",VLOOKUP($B411,'API List'!$B$4:$S$299,2,0)))</f>
        <v>-</v>
      </c>
      <c r="D411" s="15" t="str">
        <f>IF(B411="","-",IF(ISNA(VLOOKUP($B411,'API List'!$B$4:$S$298,6,0))=TRUE,"",VLOOKUP($B411,'API List'!$B$4:$S$298,6,0)))</f>
        <v>-</v>
      </c>
      <c r="E411" s="15" t="str">
        <f>IF(B411="","-",IF(ISNA(VLOOKUP($B411,'API List'!$B$4:$S$299,3,0))=TRUE,"",VLOOKUP($B411,'API List'!$B$4:$S$299,3,0)))</f>
        <v>-</v>
      </c>
      <c r="F411" s="15" t="str">
        <f>IF(B411="","-",IF(ISNA(VLOOKUP($B411,'API List'!$B$4:$S$299,9,0))=TRUE,"",VLOOKUP($B411,'API List'!$B$4:$S$299,9,0)))</f>
        <v>-</v>
      </c>
      <c r="G411" s="15" t="str">
        <f>IF(B411="","-",IF(ISNA(VLOOKUP($B411,'API List'!$B$4:$S$299,14,0))=TRUE,"",VLOOKUP($B411,'API List'!$B$4:$S$299,14,0)))</f>
        <v>-</v>
      </c>
      <c r="H411" s="15" t="str">
        <f>IF(B411="","-",IF(ISNA(VLOOKUP($B411,'API List'!$B$4:$S$299,15,0))=TRUE,"",VLOOKUP($B411,'API List'!$B$4:$S$299,15,0)))</f>
        <v>-</v>
      </c>
      <c r="I411" s="21" t="s">
        <v>108</v>
      </c>
      <c r="J411" s="6"/>
      <c r="K411" s="6"/>
      <c r="L411" s="6"/>
      <c r="M411" s="6"/>
      <c r="N411" s="6"/>
      <c r="O411" s="6"/>
      <c r="P411" s="6"/>
      <c r="Q411" s="6"/>
      <c r="R411" s="97" t="str">
        <f t="shared" si="12"/>
        <v>View</v>
      </c>
      <c r="S411" s="10"/>
    </row>
    <row r="412" spans="1:19" x14ac:dyDescent="0.25">
      <c r="A412" s="66"/>
      <c r="B412" s="6"/>
      <c r="C412" s="15" t="str">
        <f>IF(B412="","-",IF(ISNA(VLOOKUP($B412,'API List'!$B$4:$S$299,2,0))=TRUE,"",VLOOKUP($B412,'API List'!$B$4:$S$299,2,0)))</f>
        <v>-</v>
      </c>
      <c r="D412" s="15" t="str">
        <f>IF(B412="","-",IF(ISNA(VLOOKUP($B412,'API List'!$B$4:$S$298,6,0))=TRUE,"",VLOOKUP($B412,'API List'!$B$4:$S$298,6,0)))</f>
        <v>-</v>
      </c>
      <c r="E412" s="15" t="str">
        <f>IF(B412="","-",IF(ISNA(VLOOKUP($B412,'API List'!$B$4:$S$299,3,0))=TRUE,"",VLOOKUP($B412,'API List'!$B$4:$S$299,3,0)))</f>
        <v>-</v>
      </c>
      <c r="F412" s="15" t="str">
        <f>IF(B412="","-",IF(ISNA(VLOOKUP($B412,'API List'!$B$4:$S$299,9,0))=TRUE,"",VLOOKUP($B412,'API List'!$B$4:$S$299,9,0)))</f>
        <v>-</v>
      </c>
      <c r="G412" s="15" t="str">
        <f>IF(B412="","-",IF(ISNA(VLOOKUP($B412,'API List'!$B$4:$S$299,14,0))=TRUE,"",VLOOKUP($B412,'API List'!$B$4:$S$299,14,0)))</f>
        <v>-</v>
      </c>
      <c r="H412" s="15" t="str">
        <f>IF(B412="","-",IF(ISNA(VLOOKUP($B412,'API List'!$B$4:$S$299,15,0))=TRUE,"",VLOOKUP($B412,'API List'!$B$4:$S$299,15,0)))</f>
        <v>-</v>
      </c>
      <c r="I412" s="21" t="s">
        <v>108</v>
      </c>
      <c r="J412" s="6"/>
      <c r="K412" s="6"/>
      <c r="L412" s="6"/>
      <c r="M412" s="6"/>
      <c r="N412" s="6"/>
      <c r="O412" s="6"/>
      <c r="P412" s="6"/>
      <c r="Q412" s="6"/>
      <c r="R412" s="97" t="str">
        <f t="shared" si="12"/>
        <v>View</v>
      </c>
      <c r="S412" s="10"/>
    </row>
    <row r="413" spans="1:19" x14ac:dyDescent="0.25">
      <c r="A413" s="66"/>
      <c r="B413" s="6"/>
      <c r="C413" s="15" t="str">
        <f>IF(B413="","-",IF(ISNA(VLOOKUP($B413,'API List'!$B$4:$S$299,2,0))=TRUE,"",VLOOKUP($B413,'API List'!$B$4:$S$299,2,0)))</f>
        <v>-</v>
      </c>
      <c r="D413" s="15" t="str">
        <f>IF(B413="","-",IF(ISNA(VLOOKUP($B413,'API List'!$B$4:$S$298,6,0))=TRUE,"",VLOOKUP($B413,'API List'!$B$4:$S$298,6,0)))</f>
        <v>-</v>
      </c>
      <c r="E413" s="15" t="str">
        <f>IF(B413="","-",IF(ISNA(VLOOKUP($B413,'API List'!$B$4:$S$299,3,0))=TRUE,"",VLOOKUP($B413,'API List'!$B$4:$S$299,3,0)))</f>
        <v>-</v>
      </c>
      <c r="F413" s="15" t="str">
        <f>IF(B413="","-",IF(ISNA(VLOOKUP($B413,'API List'!$B$4:$S$299,9,0))=TRUE,"",VLOOKUP($B413,'API List'!$B$4:$S$299,9,0)))</f>
        <v>-</v>
      </c>
      <c r="G413" s="15" t="str">
        <f>IF(B413="","-",IF(ISNA(VLOOKUP($B413,'API List'!$B$4:$S$299,14,0))=TRUE,"",VLOOKUP($B413,'API List'!$B$4:$S$299,14,0)))</f>
        <v>-</v>
      </c>
      <c r="H413" s="15" t="str">
        <f>IF(B413="","-",IF(ISNA(VLOOKUP($B413,'API List'!$B$4:$S$299,15,0))=TRUE,"",VLOOKUP($B413,'API List'!$B$4:$S$299,15,0)))</f>
        <v>-</v>
      </c>
      <c r="I413" s="21" t="s">
        <v>108</v>
      </c>
      <c r="J413" s="6"/>
      <c r="K413" s="6"/>
      <c r="L413" s="6"/>
      <c r="M413" s="6"/>
      <c r="N413" s="6"/>
      <c r="O413" s="6"/>
      <c r="P413" s="6"/>
      <c r="Q413" s="6"/>
      <c r="R413" s="97" t="str">
        <f t="shared" si="12"/>
        <v>View</v>
      </c>
      <c r="S413" s="10"/>
    </row>
    <row r="414" spans="1:19" x14ac:dyDescent="0.25">
      <c r="A414" s="66"/>
      <c r="B414" s="6"/>
      <c r="C414" s="15" t="str">
        <f>IF(B414="","-",IF(ISNA(VLOOKUP($B414,'API List'!$B$4:$S$299,2,0))=TRUE,"",VLOOKUP($B414,'API List'!$B$4:$S$299,2,0)))</f>
        <v>-</v>
      </c>
      <c r="D414" s="15" t="str">
        <f>IF(B414="","-",IF(ISNA(VLOOKUP($B414,'API List'!$B$4:$S$298,6,0))=TRUE,"",VLOOKUP($B414,'API List'!$B$4:$S$298,6,0)))</f>
        <v>-</v>
      </c>
      <c r="E414" s="15" t="str">
        <f>IF(B414="","-",IF(ISNA(VLOOKUP($B414,'API List'!$B$4:$S$299,3,0))=TRUE,"",VLOOKUP($B414,'API List'!$B$4:$S$299,3,0)))</f>
        <v>-</v>
      </c>
      <c r="F414" s="15" t="str">
        <f>IF(B414="","-",IF(ISNA(VLOOKUP($B414,'API List'!$B$4:$S$299,9,0))=TRUE,"",VLOOKUP($B414,'API List'!$B$4:$S$299,9,0)))</f>
        <v>-</v>
      </c>
      <c r="G414" s="15" t="str">
        <f>IF(B414="","-",IF(ISNA(VLOOKUP($B414,'API List'!$B$4:$S$299,14,0))=TRUE,"",VLOOKUP($B414,'API List'!$B$4:$S$299,14,0)))</f>
        <v>-</v>
      </c>
      <c r="H414" s="15" t="str">
        <f>IF(B414="","-",IF(ISNA(VLOOKUP($B414,'API List'!$B$4:$S$299,15,0))=TRUE,"",VLOOKUP($B414,'API List'!$B$4:$S$299,15,0)))</f>
        <v>-</v>
      </c>
      <c r="I414" s="21" t="s">
        <v>108</v>
      </c>
      <c r="J414" s="6"/>
      <c r="K414" s="6"/>
      <c r="L414" s="6"/>
      <c r="M414" s="6"/>
      <c r="N414" s="6"/>
      <c r="O414" s="6"/>
      <c r="P414" s="6"/>
      <c r="Q414" s="6"/>
      <c r="R414" s="97" t="str">
        <f t="shared" si="12"/>
        <v>View</v>
      </c>
      <c r="S414" s="10"/>
    </row>
    <row r="415" spans="1:19" x14ac:dyDescent="0.25">
      <c r="A415" s="66"/>
      <c r="B415" s="6"/>
      <c r="C415" s="15" t="str">
        <f>IF(B415="","-",IF(ISNA(VLOOKUP($B415,'API List'!$B$4:$S$299,2,0))=TRUE,"",VLOOKUP($B415,'API List'!$B$4:$S$299,2,0)))</f>
        <v>-</v>
      </c>
      <c r="D415" s="15" t="str">
        <f>IF(B415="","-",IF(ISNA(VLOOKUP($B415,'API List'!$B$4:$S$298,6,0))=TRUE,"",VLOOKUP($B415,'API List'!$B$4:$S$298,6,0)))</f>
        <v>-</v>
      </c>
      <c r="E415" s="15" t="str">
        <f>IF(B415="","-",IF(ISNA(VLOOKUP($B415,'API List'!$B$4:$S$299,3,0))=TRUE,"",VLOOKUP($B415,'API List'!$B$4:$S$299,3,0)))</f>
        <v>-</v>
      </c>
      <c r="F415" s="15" t="str">
        <f>IF(B415="","-",IF(ISNA(VLOOKUP($B415,'API List'!$B$4:$S$299,9,0))=TRUE,"",VLOOKUP($B415,'API List'!$B$4:$S$299,9,0)))</f>
        <v>-</v>
      </c>
      <c r="G415" s="15" t="str">
        <f>IF(B415="","-",IF(ISNA(VLOOKUP($B415,'API List'!$B$4:$S$299,14,0))=TRUE,"",VLOOKUP($B415,'API List'!$B$4:$S$299,14,0)))</f>
        <v>-</v>
      </c>
      <c r="H415" s="15" t="str">
        <f>IF(B415="","-",IF(ISNA(VLOOKUP($B415,'API List'!$B$4:$S$299,15,0))=TRUE,"",VLOOKUP($B415,'API List'!$B$4:$S$299,15,0)))</f>
        <v>-</v>
      </c>
      <c r="I415" s="21" t="s">
        <v>108</v>
      </c>
      <c r="J415" s="6"/>
      <c r="K415" s="6"/>
      <c r="L415" s="6"/>
      <c r="M415" s="6"/>
      <c r="N415" s="6"/>
      <c r="O415" s="6"/>
      <c r="P415" s="6"/>
      <c r="Q415" s="6"/>
      <c r="R415" s="97" t="str">
        <f t="shared" si="12"/>
        <v>View</v>
      </c>
      <c r="S415" s="10"/>
    </row>
    <row r="416" spans="1:19" x14ac:dyDescent="0.25">
      <c r="A416" s="66"/>
      <c r="B416" s="6"/>
      <c r="C416" s="15" t="str">
        <f>IF(B416="","-",IF(ISNA(VLOOKUP($B416,'API List'!$B$4:$S$299,2,0))=TRUE,"",VLOOKUP($B416,'API List'!$B$4:$S$299,2,0)))</f>
        <v>-</v>
      </c>
      <c r="D416" s="15" t="str">
        <f>IF(B416="","-",IF(ISNA(VLOOKUP($B416,'API List'!$B$4:$S$298,6,0))=TRUE,"",VLOOKUP($B416,'API List'!$B$4:$S$298,6,0)))</f>
        <v>-</v>
      </c>
      <c r="E416" s="15" t="str">
        <f>IF(B416="","-",IF(ISNA(VLOOKUP($B416,'API List'!$B$4:$S$299,3,0))=TRUE,"",VLOOKUP($B416,'API List'!$B$4:$S$299,3,0)))</f>
        <v>-</v>
      </c>
      <c r="F416" s="15" t="str">
        <f>IF(B416="","-",IF(ISNA(VLOOKUP($B416,'API List'!$B$4:$S$299,9,0))=TRUE,"",VLOOKUP($B416,'API List'!$B$4:$S$299,9,0)))</f>
        <v>-</v>
      </c>
      <c r="G416" s="15" t="str">
        <f>IF(B416="","-",IF(ISNA(VLOOKUP($B416,'API List'!$B$4:$S$299,14,0))=TRUE,"",VLOOKUP($B416,'API List'!$B$4:$S$299,14,0)))</f>
        <v>-</v>
      </c>
      <c r="H416" s="15" t="str">
        <f>IF(B416="","-",IF(ISNA(VLOOKUP($B416,'API List'!$B$4:$S$299,15,0))=TRUE,"",VLOOKUP($B416,'API List'!$B$4:$S$299,15,0)))</f>
        <v>-</v>
      </c>
      <c r="I416" s="21" t="s">
        <v>108</v>
      </c>
      <c r="J416" s="6"/>
      <c r="K416" s="6"/>
      <c r="L416" s="6"/>
      <c r="M416" s="6"/>
      <c r="N416" s="6"/>
      <c r="O416" s="6"/>
      <c r="P416" s="6"/>
      <c r="Q416" s="6"/>
      <c r="R416" s="97" t="str">
        <f t="shared" si="12"/>
        <v>View</v>
      </c>
      <c r="S416" s="10"/>
    </row>
    <row r="417" spans="1:19" x14ac:dyDescent="0.25">
      <c r="A417" s="66"/>
      <c r="B417" s="6"/>
      <c r="C417" s="15" t="str">
        <f>IF(B417="","-",IF(ISNA(VLOOKUP($B417,'API List'!$B$4:$S$299,2,0))=TRUE,"",VLOOKUP($B417,'API List'!$B$4:$S$299,2,0)))</f>
        <v>-</v>
      </c>
      <c r="D417" s="15" t="str">
        <f>IF(B417="","-",IF(ISNA(VLOOKUP($B417,'API List'!$B$4:$S$298,6,0))=TRUE,"",VLOOKUP($B417,'API List'!$B$4:$S$298,6,0)))</f>
        <v>-</v>
      </c>
      <c r="E417" s="15" t="str">
        <f>IF(B417="","-",IF(ISNA(VLOOKUP($B417,'API List'!$B$4:$S$299,3,0))=TRUE,"",VLOOKUP($B417,'API List'!$B$4:$S$299,3,0)))</f>
        <v>-</v>
      </c>
      <c r="F417" s="15" t="str">
        <f>IF(B417="","-",IF(ISNA(VLOOKUP($B417,'API List'!$B$4:$S$299,9,0))=TRUE,"",VLOOKUP($B417,'API List'!$B$4:$S$299,9,0)))</f>
        <v>-</v>
      </c>
      <c r="G417" s="15" t="str">
        <f>IF(B417="","-",IF(ISNA(VLOOKUP($B417,'API List'!$B$4:$S$299,14,0))=TRUE,"",VLOOKUP($B417,'API List'!$B$4:$S$299,14,0)))</f>
        <v>-</v>
      </c>
      <c r="H417" s="15" t="str">
        <f>IF(B417="","-",IF(ISNA(VLOOKUP($B417,'API List'!$B$4:$S$299,15,0))=TRUE,"",VLOOKUP($B417,'API List'!$B$4:$S$299,15,0)))</f>
        <v>-</v>
      </c>
      <c r="I417" s="21" t="s">
        <v>108</v>
      </c>
      <c r="J417" s="6"/>
      <c r="K417" s="6"/>
      <c r="L417" s="6"/>
      <c r="M417" s="6"/>
      <c r="N417" s="6"/>
      <c r="O417" s="6"/>
      <c r="P417" s="6"/>
      <c r="Q417" s="6"/>
      <c r="R417" s="97" t="str">
        <f t="shared" si="12"/>
        <v>View</v>
      </c>
      <c r="S417" s="10"/>
    </row>
    <row r="418" spans="1:19" x14ac:dyDescent="0.25">
      <c r="A418" s="66"/>
      <c r="B418" s="6"/>
      <c r="C418" s="15" t="str">
        <f>IF(B418="","-",IF(ISNA(VLOOKUP($B418,'API List'!$B$4:$S$299,2,0))=TRUE,"",VLOOKUP($B418,'API List'!$B$4:$S$299,2,0)))</f>
        <v>-</v>
      </c>
      <c r="D418" s="15" t="str">
        <f>IF(B418="","-",IF(ISNA(VLOOKUP($B418,'API List'!$B$4:$S$298,6,0))=TRUE,"",VLOOKUP($B418,'API List'!$B$4:$S$298,6,0)))</f>
        <v>-</v>
      </c>
      <c r="E418" s="15" t="str">
        <f>IF(B418="","-",IF(ISNA(VLOOKUP($B418,'API List'!$B$4:$S$299,3,0))=TRUE,"",VLOOKUP($B418,'API List'!$B$4:$S$299,3,0)))</f>
        <v>-</v>
      </c>
      <c r="F418" s="15" t="str">
        <f>IF(B418="","-",IF(ISNA(VLOOKUP($B418,'API List'!$B$4:$S$299,9,0))=TRUE,"",VLOOKUP($B418,'API List'!$B$4:$S$299,9,0)))</f>
        <v>-</v>
      </c>
      <c r="G418" s="15" t="str">
        <f>IF(B418="","-",IF(ISNA(VLOOKUP($B418,'API List'!$B$4:$S$299,14,0))=TRUE,"",VLOOKUP($B418,'API List'!$B$4:$S$299,14,0)))</f>
        <v>-</v>
      </c>
      <c r="H418" s="15" t="str">
        <f>IF(B418="","-",IF(ISNA(VLOOKUP($B418,'API List'!$B$4:$S$299,15,0))=TRUE,"",VLOOKUP($B418,'API List'!$B$4:$S$299,15,0)))</f>
        <v>-</v>
      </c>
      <c r="I418" s="21" t="s">
        <v>108</v>
      </c>
      <c r="J418" s="6"/>
      <c r="K418" s="6"/>
      <c r="L418" s="6"/>
      <c r="M418" s="6"/>
      <c r="N418" s="6"/>
      <c r="O418" s="6"/>
      <c r="P418" s="6"/>
      <c r="Q418" s="6"/>
      <c r="R418" s="97" t="str">
        <f t="shared" si="12"/>
        <v>View</v>
      </c>
      <c r="S418" s="10"/>
    </row>
    <row r="419" spans="1:19" x14ac:dyDescent="0.25">
      <c r="A419" s="66"/>
      <c r="B419" s="6"/>
      <c r="C419" s="15" t="str">
        <f>IF(B419="","-",IF(ISNA(VLOOKUP($B419,'API List'!$B$4:$S$299,2,0))=TRUE,"",VLOOKUP($B419,'API List'!$B$4:$S$299,2,0)))</f>
        <v>-</v>
      </c>
      <c r="D419" s="15" t="str">
        <f>IF(B419="","-",IF(ISNA(VLOOKUP($B419,'API List'!$B$4:$S$298,6,0))=TRUE,"",VLOOKUP($B419,'API List'!$B$4:$S$298,6,0)))</f>
        <v>-</v>
      </c>
      <c r="E419" s="15" t="str">
        <f>IF(B419="","-",IF(ISNA(VLOOKUP($B419,'API List'!$B$4:$S$299,3,0))=TRUE,"",VLOOKUP($B419,'API List'!$B$4:$S$299,3,0)))</f>
        <v>-</v>
      </c>
      <c r="F419" s="15" t="str">
        <f>IF(B419="","-",IF(ISNA(VLOOKUP($B419,'API List'!$B$4:$S$299,9,0))=TRUE,"",VLOOKUP($B419,'API List'!$B$4:$S$299,9,0)))</f>
        <v>-</v>
      </c>
      <c r="G419" s="15" t="str">
        <f>IF(B419="","-",IF(ISNA(VLOOKUP($B419,'API List'!$B$4:$S$299,14,0))=TRUE,"",VLOOKUP($B419,'API List'!$B$4:$S$299,14,0)))</f>
        <v>-</v>
      </c>
      <c r="H419" s="15" t="str">
        <f>IF(B419="","-",IF(ISNA(VLOOKUP($B419,'API List'!$B$4:$S$299,15,0))=TRUE,"",VLOOKUP($B419,'API List'!$B$4:$S$299,15,0)))</f>
        <v>-</v>
      </c>
      <c r="I419" s="21" t="s">
        <v>108</v>
      </c>
      <c r="J419" s="6"/>
      <c r="K419" s="6"/>
      <c r="L419" s="6"/>
      <c r="M419" s="6"/>
      <c r="N419" s="6"/>
      <c r="O419" s="6"/>
      <c r="P419" s="6"/>
      <c r="Q419" s="6"/>
      <c r="R419" s="97" t="str">
        <f t="shared" si="12"/>
        <v>View</v>
      </c>
      <c r="S419" s="10"/>
    </row>
    <row r="420" spans="1:19" x14ac:dyDescent="0.25">
      <c r="A420" s="66"/>
      <c r="B420" s="6"/>
      <c r="C420" s="15" t="str">
        <f>IF(B420="","-",IF(ISNA(VLOOKUP($B420,'API List'!$B$4:$S$299,2,0))=TRUE,"",VLOOKUP($B420,'API List'!$B$4:$S$299,2,0)))</f>
        <v>-</v>
      </c>
      <c r="D420" s="15" t="str">
        <f>IF(B420="","-",IF(ISNA(VLOOKUP($B420,'API List'!$B$4:$S$298,6,0))=TRUE,"",VLOOKUP($B420,'API List'!$B$4:$S$298,6,0)))</f>
        <v>-</v>
      </c>
      <c r="E420" s="15" t="str">
        <f>IF(B420="","-",IF(ISNA(VLOOKUP($B420,'API List'!$B$4:$S$299,3,0))=TRUE,"",VLOOKUP($B420,'API List'!$B$4:$S$299,3,0)))</f>
        <v>-</v>
      </c>
      <c r="F420" s="15" t="str">
        <f>IF(B420="","-",IF(ISNA(VLOOKUP($B420,'API List'!$B$4:$S$299,9,0))=TRUE,"",VLOOKUP($B420,'API List'!$B$4:$S$299,9,0)))</f>
        <v>-</v>
      </c>
      <c r="G420" s="15" t="str">
        <f>IF(B420="","-",IF(ISNA(VLOOKUP($B420,'API List'!$B$4:$S$299,14,0))=TRUE,"",VLOOKUP($B420,'API List'!$B$4:$S$299,14,0)))</f>
        <v>-</v>
      </c>
      <c r="H420" s="15" t="str">
        <f>IF(B420="","-",IF(ISNA(VLOOKUP($B420,'API List'!$B$4:$S$299,15,0))=TRUE,"",VLOOKUP($B420,'API List'!$B$4:$S$299,15,0)))</f>
        <v>-</v>
      </c>
      <c r="I420" s="21" t="s">
        <v>108</v>
      </c>
      <c r="J420" s="6"/>
      <c r="K420" s="6"/>
      <c r="L420" s="6"/>
      <c r="M420" s="6"/>
      <c r="N420" s="6"/>
      <c r="O420" s="6"/>
      <c r="P420" s="6"/>
      <c r="Q420" s="6"/>
      <c r="R420" s="97" t="str">
        <f t="shared" ref="R420:R435" si="14">HYPERLINK("#'"&amp;Q420&amp;"'!A1","View")</f>
        <v>View</v>
      </c>
      <c r="S420" s="10"/>
    </row>
    <row r="421" spans="1:19" x14ac:dyDescent="0.25">
      <c r="A421" s="66"/>
      <c r="B421" s="6"/>
      <c r="C421" s="15" t="str">
        <f>IF(B421="","-",IF(ISNA(VLOOKUP($B421,'API List'!$B$4:$S$299,2,0))=TRUE,"",VLOOKUP($B421,'API List'!$B$4:$S$299,2,0)))</f>
        <v>-</v>
      </c>
      <c r="D421" s="15" t="str">
        <f>IF(B421="","-",IF(ISNA(VLOOKUP($B421,'API List'!$B$4:$S$298,6,0))=TRUE,"",VLOOKUP($B421,'API List'!$B$4:$S$298,6,0)))</f>
        <v>-</v>
      </c>
      <c r="E421" s="15" t="str">
        <f>IF(B421="","-",IF(ISNA(VLOOKUP($B421,'API List'!$B$4:$S$299,3,0))=TRUE,"",VLOOKUP($B421,'API List'!$B$4:$S$299,3,0)))</f>
        <v>-</v>
      </c>
      <c r="F421" s="15" t="str">
        <f>IF(B421="","-",IF(ISNA(VLOOKUP($B421,'API List'!$B$4:$S$299,9,0))=TRUE,"",VLOOKUP($B421,'API List'!$B$4:$S$299,9,0)))</f>
        <v>-</v>
      </c>
      <c r="G421" s="15" t="str">
        <f>IF(B421="","-",IF(ISNA(VLOOKUP($B421,'API List'!$B$4:$S$299,14,0))=TRUE,"",VLOOKUP($B421,'API List'!$B$4:$S$299,14,0)))</f>
        <v>-</v>
      </c>
      <c r="H421" s="15" t="str">
        <f>IF(B421="","-",IF(ISNA(VLOOKUP($B421,'API List'!$B$4:$S$299,15,0))=TRUE,"",VLOOKUP($B421,'API List'!$B$4:$S$299,15,0)))</f>
        <v>-</v>
      </c>
      <c r="I421" s="21" t="s">
        <v>108</v>
      </c>
      <c r="J421" s="6"/>
      <c r="K421" s="6"/>
      <c r="L421" s="6"/>
      <c r="M421" s="6"/>
      <c r="N421" s="6"/>
      <c r="O421" s="6"/>
      <c r="P421" s="6"/>
      <c r="Q421" s="6"/>
      <c r="R421" s="97" t="str">
        <f t="shared" si="14"/>
        <v>View</v>
      </c>
      <c r="S421" s="10"/>
    </row>
    <row r="422" spans="1:19" x14ac:dyDescent="0.25">
      <c r="A422" s="66"/>
      <c r="B422" s="6"/>
      <c r="C422" s="15" t="str">
        <f>IF(B422="","-",IF(ISNA(VLOOKUP($B422,'API List'!$B$4:$S$299,2,0))=TRUE,"",VLOOKUP($B422,'API List'!$B$4:$S$299,2,0)))</f>
        <v>-</v>
      </c>
      <c r="D422" s="15" t="str">
        <f>IF(B422="","-",IF(ISNA(VLOOKUP($B422,'API List'!$B$4:$S$298,6,0))=TRUE,"",VLOOKUP($B422,'API List'!$B$4:$S$298,6,0)))</f>
        <v>-</v>
      </c>
      <c r="E422" s="15" t="str">
        <f>IF(B422="","-",IF(ISNA(VLOOKUP($B422,'API List'!$B$4:$S$299,3,0))=TRUE,"",VLOOKUP($B422,'API List'!$B$4:$S$299,3,0)))</f>
        <v>-</v>
      </c>
      <c r="F422" s="15" t="str">
        <f>IF(B422="","-",IF(ISNA(VLOOKUP($B422,'API List'!$B$4:$S$299,9,0))=TRUE,"",VLOOKUP($B422,'API List'!$B$4:$S$299,9,0)))</f>
        <v>-</v>
      </c>
      <c r="G422" s="15" t="str">
        <f>IF(B422="","-",IF(ISNA(VLOOKUP($B422,'API List'!$B$4:$S$299,14,0))=TRUE,"",VLOOKUP($B422,'API List'!$B$4:$S$299,14,0)))</f>
        <v>-</v>
      </c>
      <c r="H422" s="15" t="str">
        <f>IF(B422="","-",IF(ISNA(VLOOKUP($B422,'API List'!$B$4:$S$299,15,0))=TRUE,"",VLOOKUP($B422,'API List'!$B$4:$S$299,15,0)))</f>
        <v>-</v>
      </c>
      <c r="I422" s="21" t="s">
        <v>108</v>
      </c>
      <c r="J422" s="6"/>
      <c r="K422" s="6"/>
      <c r="L422" s="6"/>
      <c r="M422" s="6"/>
      <c r="N422" s="6"/>
      <c r="O422" s="6"/>
      <c r="P422" s="6"/>
      <c r="Q422" s="6"/>
      <c r="R422" s="97" t="str">
        <f t="shared" si="14"/>
        <v>View</v>
      </c>
      <c r="S422" s="10"/>
    </row>
    <row r="423" spans="1:19" x14ac:dyDescent="0.25">
      <c r="A423" s="66"/>
      <c r="B423" s="6"/>
      <c r="C423" s="15" t="str">
        <f>IF(B423="","-",IF(ISNA(VLOOKUP($B423,'API List'!$B$4:$S$299,2,0))=TRUE,"",VLOOKUP($B423,'API List'!$B$4:$S$299,2,0)))</f>
        <v>-</v>
      </c>
      <c r="D423" s="15" t="str">
        <f>IF(B423="","-",IF(ISNA(VLOOKUP($B423,'API List'!$B$4:$S$298,6,0))=TRUE,"",VLOOKUP($B423,'API List'!$B$4:$S$298,6,0)))</f>
        <v>-</v>
      </c>
      <c r="E423" s="15" t="str">
        <f>IF(B423="","-",IF(ISNA(VLOOKUP($B423,'API List'!$B$4:$S$299,3,0))=TRUE,"",VLOOKUP($B423,'API List'!$B$4:$S$299,3,0)))</f>
        <v>-</v>
      </c>
      <c r="F423" s="15" t="str">
        <f>IF(B423="","-",IF(ISNA(VLOOKUP($B423,'API List'!$B$4:$S$299,9,0))=TRUE,"",VLOOKUP($B423,'API List'!$B$4:$S$299,9,0)))</f>
        <v>-</v>
      </c>
      <c r="G423" s="15" t="str">
        <f>IF(B423="","-",IF(ISNA(VLOOKUP($B423,'API List'!$B$4:$S$299,14,0))=TRUE,"",VLOOKUP($B423,'API List'!$B$4:$S$299,14,0)))</f>
        <v>-</v>
      </c>
      <c r="H423" s="15" t="str">
        <f>IF(B423="","-",IF(ISNA(VLOOKUP($B423,'API List'!$B$4:$S$299,15,0))=TRUE,"",VLOOKUP($B423,'API List'!$B$4:$S$299,15,0)))</f>
        <v>-</v>
      </c>
      <c r="I423" s="21" t="s">
        <v>108</v>
      </c>
      <c r="J423" s="6"/>
      <c r="K423" s="6"/>
      <c r="L423" s="6"/>
      <c r="M423" s="6"/>
      <c r="N423" s="6"/>
      <c r="O423" s="6"/>
      <c r="P423" s="6"/>
      <c r="Q423" s="6"/>
      <c r="R423" s="97" t="str">
        <f t="shared" si="14"/>
        <v>View</v>
      </c>
      <c r="S423" s="10"/>
    </row>
    <row r="424" spans="1:19" ht="52.8" x14ac:dyDescent="0.25">
      <c r="A424" s="66"/>
      <c r="B424" s="6" t="s">
        <v>1432</v>
      </c>
      <c r="C424" s="15" t="str">
        <f>IF(B424="","-",IF(ISNA(VLOOKUP($B424,'API List'!$B$4:$S$299,2,0))=TRUE,"",VLOOKUP($B424,'API List'!$B$4:$S$299,2,0)))</f>
        <v>#74</v>
      </c>
      <c r="D424" s="15" t="str">
        <f>IF(B424="","-",IF(ISNA(VLOOKUP($B424,'API List'!$B$4:$S$298,6,0))=TRUE,"",VLOOKUP($B424,'API List'!$B$4:$S$298,6,0)))</f>
        <v>Done</v>
      </c>
      <c r="E424" s="15" t="str">
        <f>IF(B424="","-",IF(ISNA(VLOOKUP($B424,'API List'!$B$4:$S$299,3,0))=TRUE,"",VLOOKUP($B424,'API List'!$B$4:$S$299,3,0)))</f>
        <v>Hồ sơ &gt; Hồ sơ người thân &gt; thêm hồ sơ &gt; xóa</v>
      </c>
      <c r="F424" s="15" t="str">
        <f>IF(B424="","-",IF(ISNA(VLOOKUP($B424,'API List'!$B$4:$S$299,9,0))=TRUE,"",VLOOKUP($B424,'API List'!$B$4:$S$299,9,0)))</f>
        <v>POST</v>
      </c>
      <c r="G424" s="15" t="str">
        <f>IF(B424="","-",IF(ISNA(VLOOKUP($B424,'API List'!$B$4:$S$299,14,0))=TRUE,"",VLOOKUP($B424,'API List'!$B$4:$S$299,14,0)))</f>
        <v>68a2f1c697a7256f221033f4</v>
      </c>
      <c r="H424" s="15" t="b">
        <f>IF(B424="","-",IF(ISNA(VLOOKUP($B424,'API List'!$B$4:$S$299,15,0))=TRUE,"",VLOOKUP($B424,'API List'!$B$4:$S$299,15,0)))</f>
        <v>1</v>
      </c>
      <c r="I424" s="21" t="s">
        <v>108</v>
      </c>
      <c r="J424" s="6" t="s">
        <v>1433</v>
      </c>
      <c r="K424" s="6" t="s">
        <v>1362</v>
      </c>
      <c r="L424" s="6" t="s">
        <v>1434</v>
      </c>
      <c r="M424" s="6" t="s">
        <v>12</v>
      </c>
      <c r="N424" s="6"/>
      <c r="O424" s="6"/>
      <c r="P424" s="179" t="s">
        <v>1245</v>
      </c>
      <c r="Q424" s="6" t="s">
        <v>1435</v>
      </c>
      <c r="R424" s="97" t="str">
        <f t="shared" si="14"/>
        <v>View</v>
      </c>
      <c r="S424" s="10"/>
    </row>
    <row r="425" spans="1:19" ht="52.8" x14ac:dyDescent="0.25">
      <c r="A425" s="66"/>
      <c r="B425" s="6" t="s">
        <v>1436</v>
      </c>
      <c r="C425" s="15" t="str">
        <f>IF(B425="","-",IF(ISNA(VLOOKUP($B425,'API List'!$B$4:$S$299,2,0))=TRUE,"",VLOOKUP($B425,'API List'!$B$4:$S$299,2,0)))</f>
        <v>#72</v>
      </c>
      <c r="D425" s="15" t="str">
        <f>IF(B425="","-",IF(ISNA(VLOOKUP($B425,'API List'!$B$4:$S$298,6,0))=TRUE,"",VLOOKUP($B425,'API List'!$B$4:$S$298,6,0)))</f>
        <v>Done</v>
      </c>
      <c r="E425" s="15" t="str">
        <f>IF(B425="","-",IF(ISNA(VLOOKUP($B425,'API List'!$B$4:$S$299,3,0))=TRUE,"",VLOOKUP($B425,'API List'!$B$4:$S$299,3,0)))</f>
        <v>Hồ sơ &gt; Hồ sơ người thân &gt; thêm hồ sơ &gt; liên kết tài khoản</v>
      </c>
      <c r="F425" s="15" t="str">
        <f>IF(B425="","-",IF(ISNA(VLOOKUP($B425,'API List'!$B$4:$S$299,9,0))=TRUE,"",VLOOKUP($B425,'API List'!$B$4:$S$299,9,0)))</f>
        <v>POST</v>
      </c>
      <c r="G425" s="15" t="str">
        <f>IF(B425="","-",IF(ISNA(VLOOKUP($B425,'API List'!$B$4:$S$299,14,0))=TRUE,"",VLOOKUP($B425,'API List'!$B$4:$S$299,14,0)))</f>
        <v>{_x000D_
        "patientId": "250004203",_x000D_
        "hoTen": "NGUYỄN BAO AN",_x000D_
        "ownerId": "68a2e5bb98ceec1aca3d88ff",_x000D_
        "typeVerify": "phone",_x000D_
        "userId": null,_x000D_
        "username": "0987654321",_x000D_
        "token": "111111"_x000D_
	}</v>
      </c>
      <c r="H425" s="15" t="str">
        <f>IF(B425="","-",IF(ISNA(VLOOKUP($B425,'API List'!$B$4:$S$299,15,0))=TRUE,"",VLOOKUP($B425,'API List'!$B$4:$S$299,15,0)))</f>
        <v>{_x000D_
        "other": null,_x000D_
        "data": "68a2ebad97a7256f221033d5",_x000D_
        "message": null,_x000D_
        "status": false_x000D_
	}</v>
      </c>
      <c r="I425" s="21" t="s">
        <v>108</v>
      </c>
      <c r="J425" s="6" t="s">
        <v>1433</v>
      </c>
      <c r="K425" s="6" t="s">
        <v>23</v>
      </c>
      <c r="L425" s="6" t="s">
        <v>1437</v>
      </c>
      <c r="M425" s="6" t="s">
        <v>17</v>
      </c>
      <c r="N425" s="6"/>
      <c r="O425" s="6"/>
      <c r="P425" s="6"/>
      <c r="Q425" s="6"/>
      <c r="R425" s="97" t="str">
        <f t="shared" si="14"/>
        <v>View</v>
      </c>
      <c r="S425" s="10"/>
    </row>
    <row r="426" spans="1:19" ht="52.8" x14ac:dyDescent="0.25">
      <c r="A426" s="66"/>
      <c r="B426" s="6" t="s">
        <v>1438</v>
      </c>
      <c r="C426" s="15" t="str">
        <f>IF(B426="","-",IF(ISNA(VLOOKUP($B426,'API List'!$B$4:$S$299,2,0))=TRUE,"",VLOOKUP($B426,'API List'!$B$4:$S$299,2,0)))</f>
        <v>#75</v>
      </c>
      <c r="D426" s="15" t="str">
        <f>IF(B426="","-",IF(ISNA(VLOOKUP($B426,'API List'!$B$4:$S$298,6,0))=TRUE,"",VLOOKUP($B426,'API List'!$B$4:$S$298,6,0)))</f>
        <v>Done</v>
      </c>
      <c r="E426" s="15" t="str">
        <f>IF(B426="","-",IF(ISNA(VLOOKUP($B426,'API List'!$B$4:$S$299,3,0))=TRUE,"",VLOOKUP($B426,'API List'!$B$4:$S$299,3,0)))</f>
        <v>Hồ sơ &gt; Hồ sơ người thân &gt; thêm hồ sơ &gt; Nhập liệu</v>
      </c>
      <c r="F426" s="15" t="str">
        <f>IF(B426="","-",IF(ISNA(VLOOKUP($B426,'API List'!$B$4:$S$299,9,0))=TRUE,"",VLOOKUP($B426,'API List'!$B$4:$S$299,9,0)))</f>
        <v>POST</v>
      </c>
      <c r="G426" s="15" t="str">
        <f>IF(B426="","-",IF(ISNA(VLOOKUP($B426,'API List'!$B$4:$S$299,14,0))=TRUE,"",VLOOKUP($B426,'API List'!$B$4:$S$299,14,0)))</f>
        <v>{_x000D_
        "maMoiQuanHe": "ANH_EM",_x000D_
        "maGioiTinh": "1",_x000D_
        "soDienThoai": "",_x000D_
        "hinhAnh": "",_x000D_
        "ngaySinh": 966332975831,_x000D_
        "hoTen": "Test",_x000D_
        "cityid": null,_x000D_
        "wardid": null,_x000D_
        "email": "",_x000D_
        "maBaoHiemYTe": ""_x000D_
	}</v>
      </c>
      <c r="H426" s="15" t="b">
        <f>IF(B426="","-",IF(ISNA(VLOOKUP($B426,'API List'!$B$4:$S$299,15,0))=TRUE,"",VLOOKUP($B426,'API List'!$B$4:$S$299,15,0)))</f>
        <v>1</v>
      </c>
      <c r="I426" s="21" t="s">
        <v>108</v>
      </c>
      <c r="J426" s="6" t="s">
        <v>1433</v>
      </c>
      <c r="K426" s="6" t="s">
        <v>1137</v>
      </c>
      <c r="L426" s="6" t="s">
        <v>1439</v>
      </c>
      <c r="M426" s="6" t="s">
        <v>12</v>
      </c>
      <c r="N426" s="6"/>
      <c r="O426" s="6"/>
      <c r="P426" s="180" t="s">
        <v>1440</v>
      </c>
      <c r="Q426" s="6" t="s">
        <v>1441</v>
      </c>
      <c r="R426" s="97" t="str">
        <f>HYPERLINK("#'"&amp;Q426&amp;"'!A1","View")</f>
        <v>View</v>
      </c>
      <c r="S426" s="10"/>
    </row>
    <row r="427" spans="1:19" ht="52.8" x14ac:dyDescent="0.25">
      <c r="A427" s="66"/>
      <c r="B427" s="6" t="s">
        <v>1438</v>
      </c>
      <c r="C427" s="15" t="str">
        <f>IF(B427="","-",IF(ISNA(VLOOKUP($B427,'API List'!$B$4:$S$299,2,0))=TRUE,"",VLOOKUP($B427,'API List'!$B$4:$S$299,2,0)))</f>
        <v>#75</v>
      </c>
      <c r="D427" s="15" t="str">
        <f>IF(B427="","-",IF(ISNA(VLOOKUP($B427,'API List'!$B$4:$S$298,6,0))=TRUE,"",VLOOKUP($B427,'API List'!$B$4:$S$298,6,0)))</f>
        <v>Done</v>
      </c>
      <c r="E427" s="15" t="str">
        <f>IF(B427="","-",IF(ISNA(VLOOKUP($B427,'API List'!$B$4:$S$299,3,0))=TRUE,"",VLOOKUP($B427,'API List'!$B$4:$S$299,3,0)))</f>
        <v>Hồ sơ &gt; Hồ sơ người thân &gt; thêm hồ sơ &gt; Nhập liệu</v>
      </c>
      <c r="F427" s="15" t="str">
        <f>IF(B427="","-",IF(ISNA(VLOOKUP($B427,'API List'!$B$4:$S$299,9,0))=TRUE,"",VLOOKUP($B427,'API List'!$B$4:$S$299,9,0)))</f>
        <v>POST</v>
      </c>
      <c r="G427" s="15" t="str">
        <f>IF(B427="","-",IF(ISNA(VLOOKUP($B427,'API List'!$B$4:$S$299,14,0))=TRUE,"",VLOOKUP($B427,'API List'!$B$4:$S$299,14,0)))</f>
        <v>{_x000D_
        "maMoiQuanHe": "ANH_EM",_x000D_
        "maGioiTinh": "1",_x000D_
        "soDienThoai": "",_x000D_
        "hinhAnh": "",_x000D_
        "ngaySinh": 966332975831,_x000D_
        "hoTen": "Test",_x000D_
        "cityid": null,_x000D_
        "wardid": null,_x000D_
        "email": "",_x000D_
        "maBaoHiemYTe": ""_x000D_
	}</v>
      </c>
      <c r="H427" s="15" t="b">
        <f>IF(B427="","-",IF(ISNA(VLOOKUP($B427,'API List'!$B$4:$S$299,15,0))=TRUE,"",VLOOKUP($B427,'API List'!$B$4:$S$299,15,0)))</f>
        <v>1</v>
      </c>
      <c r="I427" s="21" t="s">
        <v>108</v>
      </c>
      <c r="J427" s="6" t="s">
        <v>1433</v>
      </c>
      <c r="K427" s="6" t="s">
        <v>23</v>
      </c>
      <c r="L427" s="6" t="s">
        <v>1437</v>
      </c>
      <c r="M427" s="6" t="s">
        <v>17</v>
      </c>
      <c r="N427" s="6"/>
      <c r="O427" s="6"/>
      <c r="P427" s="6"/>
      <c r="Q427" s="6"/>
      <c r="R427" s="97" t="str">
        <f t="shared" si="14"/>
        <v>View</v>
      </c>
      <c r="S427" s="10"/>
    </row>
    <row r="428" spans="1:19" ht="52.8" x14ac:dyDescent="0.25">
      <c r="A428" s="66"/>
      <c r="B428" s="6" t="s">
        <v>1436</v>
      </c>
      <c r="C428" s="15" t="str">
        <f>IF(B428="","-",IF(ISNA(VLOOKUP($B428,'API List'!$B$4:$S$299,2,0))=TRUE,"",VLOOKUP($B428,'API List'!$B$4:$S$299,2,0)))</f>
        <v>#72</v>
      </c>
      <c r="D428" s="15" t="str">
        <f>IF(B428="","-",IF(ISNA(VLOOKUP($B428,'API List'!$B$4:$S$298,6,0))=TRUE,"",VLOOKUP($B428,'API List'!$B$4:$S$298,6,0)))</f>
        <v>Done</v>
      </c>
      <c r="E428" s="15" t="str">
        <f>IF(B428="","-",IF(ISNA(VLOOKUP($B428,'API List'!$B$4:$S$299,3,0))=TRUE,"",VLOOKUP($B428,'API List'!$B$4:$S$299,3,0)))</f>
        <v>Hồ sơ &gt; Hồ sơ người thân &gt; thêm hồ sơ &gt; liên kết tài khoản</v>
      </c>
      <c r="F428" s="15" t="str">
        <f>IF(B428="","-",IF(ISNA(VLOOKUP($B428,'API List'!$B$4:$S$299,9,0))=TRUE,"",VLOOKUP($B428,'API List'!$B$4:$S$299,9,0)))</f>
        <v>POST</v>
      </c>
      <c r="G428" s="15" t="str">
        <f>IF(B428="","-",IF(ISNA(VLOOKUP($B428,'API List'!$B$4:$S$299,14,0))=TRUE,"",VLOOKUP($B428,'API List'!$B$4:$S$299,14,0)))</f>
        <v>{_x000D_
        "patientId": "250004203",_x000D_
        "hoTen": "NGUYỄN BAO AN",_x000D_
        "ownerId": "68a2e5bb98ceec1aca3d88ff",_x000D_
        "typeVerify": "phone",_x000D_
        "userId": null,_x000D_
        "username": "0987654321",_x000D_
        "token": "111111"_x000D_
	}</v>
      </c>
      <c r="H428" s="15" t="str">
        <f>IF(B428="","-",IF(ISNA(VLOOKUP($B428,'API List'!$B$4:$S$299,15,0))=TRUE,"",VLOOKUP($B428,'API List'!$B$4:$S$299,15,0)))</f>
        <v>{_x000D_
        "other": null,_x000D_
        "data": "68a2ebad97a7256f221033d5",_x000D_
        "message": null,_x000D_
        "status": false_x000D_
	}</v>
      </c>
      <c r="I428" s="21" t="s">
        <v>108</v>
      </c>
      <c r="J428" s="6" t="s">
        <v>1433</v>
      </c>
      <c r="K428" s="6" t="s">
        <v>1184</v>
      </c>
      <c r="L428" s="6" t="s">
        <v>1442</v>
      </c>
      <c r="M428" s="6" t="s">
        <v>12</v>
      </c>
      <c r="N428" s="6"/>
      <c r="O428" s="6"/>
      <c r="P428" s="180" t="s">
        <v>1333</v>
      </c>
      <c r="Q428" s="6" t="s">
        <v>1443</v>
      </c>
      <c r="R428" s="97" t="str">
        <f t="shared" si="14"/>
        <v>View</v>
      </c>
      <c r="S428" s="10"/>
    </row>
    <row r="429" spans="1:19" ht="52.8" x14ac:dyDescent="0.25">
      <c r="A429" s="66"/>
      <c r="B429" s="6" t="s">
        <v>1432</v>
      </c>
      <c r="C429" s="15" t="str">
        <f>IF(B429="","-",IF(ISNA(VLOOKUP($B429,'API List'!$B$4:$S$299,2,0))=TRUE,"",VLOOKUP($B429,'API List'!$B$4:$S$299,2,0)))</f>
        <v>#74</v>
      </c>
      <c r="D429" s="15" t="str">
        <f>IF(B429="","-",IF(ISNA(VLOOKUP($B429,'API List'!$B$4:$S$298,6,0))=TRUE,"",VLOOKUP($B429,'API List'!$B$4:$S$298,6,0)))</f>
        <v>Done</v>
      </c>
      <c r="E429" s="15" t="str">
        <f>IF(B429="","-",IF(ISNA(VLOOKUP($B429,'API List'!$B$4:$S$299,3,0))=TRUE,"",VLOOKUP($B429,'API List'!$B$4:$S$299,3,0)))</f>
        <v>Hồ sơ &gt; Hồ sơ người thân &gt; thêm hồ sơ &gt; xóa</v>
      </c>
      <c r="F429" s="15" t="str">
        <f>IF(B429="","-",IF(ISNA(VLOOKUP($B429,'API List'!$B$4:$S$299,9,0))=TRUE,"",VLOOKUP($B429,'API List'!$B$4:$S$299,9,0)))</f>
        <v>POST</v>
      </c>
      <c r="G429" s="15" t="str">
        <f>IF(B429="","-",IF(ISNA(VLOOKUP($B429,'API List'!$B$4:$S$299,14,0))=TRUE,"",VLOOKUP($B429,'API List'!$B$4:$S$299,14,0)))</f>
        <v>68a2f1c697a7256f221033f4</v>
      </c>
      <c r="H429" s="15" t="b">
        <f>IF(B429="","-",IF(ISNA(VLOOKUP($B429,'API List'!$B$4:$S$299,15,0))=TRUE,"",VLOOKUP($B429,'API List'!$B$4:$S$299,15,0)))</f>
        <v>1</v>
      </c>
      <c r="I429" s="21" t="s">
        <v>108</v>
      </c>
      <c r="J429" s="6" t="s">
        <v>1433</v>
      </c>
      <c r="K429" s="6" t="s">
        <v>23</v>
      </c>
      <c r="L429" s="6" t="s">
        <v>1437</v>
      </c>
      <c r="M429" s="6" t="s">
        <v>17</v>
      </c>
      <c r="N429" s="6"/>
      <c r="O429" s="6"/>
      <c r="P429" s="6"/>
      <c r="Q429" s="6"/>
      <c r="R429" s="97" t="str">
        <f t="shared" si="14"/>
        <v>View</v>
      </c>
      <c r="S429" s="10"/>
    </row>
    <row r="430" spans="1:19" ht="52.8" x14ac:dyDescent="0.25">
      <c r="A430" s="66"/>
      <c r="B430" s="6" t="s">
        <v>1438</v>
      </c>
      <c r="C430" s="15" t="str">
        <f>IF(B430="","-",IF(ISNA(VLOOKUP($B430,'API List'!$B$4:$S$299,2,0))=TRUE,"",VLOOKUP($B430,'API List'!$B$4:$S$299,2,0)))</f>
        <v>#75</v>
      </c>
      <c r="D430" s="15" t="str">
        <f>IF(B430="","-",IF(ISNA(VLOOKUP($B430,'API List'!$B$4:$S$298,6,0))=TRUE,"",VLOOKUP($B430,'API List'!$B$4:$S$298,6,0)))</f>
        <v>Done</v>
      </c>
      <c r="E430" s="15" t="str">
        <f>IF(B430="","-",IF(ISNA(VLOOKUP($B430,'API List'!$B$4:$S$299,3,0))=TRUE,"",VLOOKUP($B430,'API List'!$B$4:$S$299,3,0)))</f>
        <v>Hồ sơ &gt; Hồ sơ người thân &gt; thêm hồ sơ &gt; Nhập liệu</v>
      </c>
      <c r="F430" s="15" t="str">
        <f>IF(B430="","-",IF(ISNA(VLOOKUP($B430,'API List'!$B$4:$S$299,9,0))=TRUE,"",VLOOKUP($B430,'API List'!$B$4:$S$299,9,0)))</f>
        <v>POST</v>
      </c>
      <c r="G430" s="15" t="str">
        <f>IF(B430="","-",IF(ISNA(VLOOKUP($B430,'API List'!$B$4:$S$299,14,0))=TRUE,"",VLOOKUP($B430,'API List'!$B$4:$S$299,14,0)))</f>
        <v>{_x000D_
        "maMoiQuanHe": "ANH_EM",_x000D_
        "maGioiTinh": "1",_x000D_
        "soDienThoai": "",_x000D_
        "hinhAnh": "",_x000D_
        "ngaySinh": 966332975831,_x000D_
        "hoTen": "Test",_x000D_
        "cityid": null,_x000D_
        "wardid": null,_x000D_
        "email": "",_x000D_
        "maBaoHiemYTe": ""_x000D_
	}</v>
      </c>
      <c r="H430" s="15" t="b">
        <f>IF(B430="","-",IF(ISNA(VLOOKUP($B430,'API List'!$B$4:$S$299,15,0))=TRUE,"",VLOOKUP($B430,'API List'!$B$4:$S$299,15,0)))</f>
        <v>1</v>
      </c>
      <c r="I430" s="21" t="s">
        <v>108</v>
      </c>
      <c r="J430" s="6" t="s">
        <v>1433</v>
      </c>
      <c r="K430" s="6" t="s">
        <v>1337</v>
      </c>
      <c r="L430" s="6" t="s">
        <v>1444</v>
      </c>
      <c r="M430" s="6" t="s">
        <v>17</v>
      </c>
      <c r="N430" s="6"/>
      <c r="O430" s="6"/>
      <c r="P430" s="6"/>
      <c r="Q430" s="6"/>
      <c r="R430" s="97" t="str">
        <f t="shared" si="14"/>
        <v>View</v>
      </c>
      <c r="S430" s="10"/>
    </row>
    <row r="431" spans="1:19" ht="52.8" x14ac:dyDescent="0.25">
      <c r="A431" s="66"/>
      <c r="B431" s="6" t="s">
        <v>1445</v>
      </c>
      <c r="C431" s="15" t="str">
        <f>IF(B431="","-",IF(ISNA(VLOOKUP($B431,'API List'!$B$4:$S$299,2,0))=TRUE,"",VLOOKUP($B431,'API List'!$B$4:$S$299,2,0)))</f>
        <v>#79</v>
      </c>
      <c r="D431" s="15" t="str">
        <f>IF(B431="","-",IF(ISNA(VLOOKUP($B431,'API List'!$B$4:$S$298,6,0))=TRUE,"",VLOOKUP($B431,'API List'!$B$4:$S$298,6,0)))</f>
        <v>Done</v>
      </c>
      <c r="E431" s="15" t="str">
        <f>IF(B431="","-",IF(ISNA(VLOOKUP($B431,'API List'!$B$4:$S$299,3,0))=TRUE,"",VLOOKUP($B431,'API List'!$B$4:$S$299,3,0)))</f>
        <v>Hồ sơ &gt; Hồ sơ người thân &gt; đặt làm mặc định</v>
      </c>
      <c r="F431" s="15" t="str">
        <f>IF(B431="","-",IF(ISNA(VLOOKUP($B431,'API List'!$B$4:$S$299,9,0))=TRUE,"",VLOOKUP($B431,'API List'!$B$4:$S$299,9,0)))</f>
        <v>GET</v>
      </c>
      <c r="G431" s="15">
        <f>IF(B431="","-",IF(ISNA(VLOOKUP($B431,'API List'!$B$4:$S$299,14,0))=TRUE,"",VLOOKUP($B431,'API List'!$B$4:$S$299,14,0)))</f>
        <v>0</v>
      </c>
      <c r="H431" s="15" t="str">
        <f>IF(B431="","-",IF(ISNA(VLOOKUP($B431,'API List'!$B$4:$S$299,15,0))=TRUE,"",VLOOKUP($B431,'API List'!$B$4:$S$299,15,0)))</f>
        <v>[]</v>
      </c>
      <c r="I431" s="21" t="s">
        <v>108</v>
      </c>
      <c r="J431" s="6" t="s">
        <v>1433</v>
      </c>
      <c r="K431" s="6" t="s">
        <v>1362</v>
      </c>
      <c r="L431" s="6" t="s">
        <v>1446</v>
      </c>
      <c r="M431" s="6" t="s">
        <v>17</v>
      </c>
      <c r="N431" s="6"/>
      <c r="O431" s="6"/>
      <c r="P431" s="6"/>
      <c r="Q431" s="6"/>
      <c r="R431" s="97" t="str">
        <f t="shared" si="14"/>
        <v>View</v>
      </c>
      <c r="S431" s="10"/>
    </row>
    <row r="432" spans="1:19" ht="52.8" x14ac:dyDescent="0.25">
      <c r="A432" s="66"/>
      <c r="B432" s="6" t="s">
        <v>1445</v>
      </c>
      <c r="C432" s="15" t="str">
        <f>IF(B432="","-",IF(ISNA(VLOOKUP($B432,'API List'!$B$4:$S$299,2,0))=TRUE,"",VLOOKUP($B432,'API List'!$B$4:$S$299,2,0)))</f>
        <v>#79</v>
      </c>
      <c r="D432" s="15" t="str">
        <f>IF(B432="","-",IF(ISNA(VLOOKUP($B432,'API List'!$B$4:$S$298,6,0))=TRUE,"",VLOOKUP($B432,'API List'!$B$4:$S$298,6,0)))</f>
        <v>Done</v>
      </c>
      <c r="E432" s="15" t="str">
        <f>IF(B432="","-",IF(ISNA(VLOOKUP($B432,'API List'!$B$4:$S$299,3,0))=TRUE,"",VLOOKUP($B432,'API List'!$B$4:$S$299,3,0)))</f>
        <v>Hồ sơ &gt; Hồ sơ người thân &gt; đặt làm mặc định</v>
      </c>
      <c r="F432" s="15" t="str">
        <f>IF(B432="","-",IF(ISNA(VLOOKUP($B432,'API List'!$B$4:$S$299,9,0))=TRUE,"",VLOOKUP($B432,'API List'!$B$4:$S$299,9,0)))</f>
        <v>GET</v>
      </c>
      <c r="G432" s="15">
        <f>IF(B432="","-",IF(ISNA(VLOOKUP($B432,'API List'!$B$4:$S$299,14,0))=TRUE,"",VLOOKUP($B432,'API List'!$B$4:$S$299,14,0)))</f>
        <v>0</v>
      </c>
      <c r="H432" s="15" t="str">
        <f>IF(B432="","-",IF(ISNA(VLOOKUP($B432,'API List'!$B$4:$S$299,15,0))=TRUE,"",VLOOKUP($B432,'API List'!$B$4:$S$299,15,0)))</f>
        <v>[]</v>
      </c>
      <c r="I432" s="21" t="s">
        <v>108</v>
      </c>
      <c r="J432" s="6" t="s">
        <v>1433</v>
      </c>
      <c r="K432" s="6" t="s">
        <v>23</v>
      </c>
      <c r="L432" s="6" t="s">
        <v>1447</v>
      </c>
      <c r="M432" s="6" t="s">
        <v>17</v>
      </c>
      <c r="N432" s="6"/>
      <c r="O432" s="6"/>
      <c r="P432" s="6"/>
      <c r="Q432" s="6"/>
      <c r="R432" s="97" t="str">
        <f t="shared" si="14"/>
        <v>View</v>
      </c>
      <c r="S432" s="10"/>
    </row>
    <row r="433" spans="1:19" ht="52.8" x14ac:dyDescent="0.25">
      <c r="A433" s="66"/>
      <c r="B433" s="6" t="s">
        <v>1448</v>
      </c>
      <c r="C433" s="15" t="str">
        <f>IF(B433="","-",IF(ISNA(VLOOKUP($B433,'API List'!$B$4:$S$299,2,0))=TRUE,"",VLOOKUP($B433,'API List'!$B$4:$S$299,2,0)))</f>
        <v>#123</v>
      </c>
      <c r="D433" s="15" t="str">
        <f>IF(B433="","-",IF(ISNA(VLOOKUP($B433,'API List'!$B$4:$S$298,6,0))=TRUE,"",VLOOKUP($B433,'API List'!$B$4:$S$298,6,0)))</f>
        <v>Done</v>
      </c>
      <c r="E433" s="15" t="str">
        <f>IF(B433="","-",IF(ISNA(VLOOKUP($B433,'API List'!$B$4:$S$299,3,0))=TRUE,"",VLOOKUP($B433,'API List'!$B$4:$S$299,3,0)))</f>
        <v xml:space="preserve">Hồ sơ &gt; hồ sơ khám sức khỏe </v>
      </c>
      <c r="F433" s="15" t="str">
        <f>IF(B433="","-",IF(ISNA(VLOOKUP($B433,'API List'!$B$4:$S$299,9,0))=TRUE,"",VLOOKUP($B433,'API List'!$B$4:$S$299,9,0)))</f>
        <v>POST</v>
      </c>
      <c r="G433" s="15" t="str">
        <f>IF(B433="","-",IF(ISNA(VLOOKUP($B433,'API List'!$B$4:$S$299,14,0))=TRUE,"",VLOOKUP($B433,'API List'!$B$4:$S$299,14,0)))</f>
        <v>{_x000D_
        "maCSKCB": "79071",_x000D_
        "mpi": "250024307",_x000D_
        "pageSize": 10,_x000D_
        "page": 0,_x000D_
        "searchKey": "",_x000D_
        "ownerId": "68a3e809a2bf6530de0a6afa",_x000D_
        "userId": "68a3e809a2bf6530de0a6afb"_x000D_
	}</v>
      </c>
      <c r="H433" s="15" t="str">
        <f>IF(B433="","-",IF(ISNA(VLOOKUP($B433,'API List'!$B$4:$S$299,15,0))=TRUE,"",VLOOKUP($B433,'API List'!$B$4:$S$299,15,0)))</f>
        <v>{_x000D_
        "amount": 2,_x000D_
        "totalPage": 1,_x000D_
        "page": 0,_x000D_
        "list": [_x000D_
                {_x000D_
                        "tenGoiKhamKSK": "GÓI THÔNG TƯ 32 NỮ",_x000D_
                        "hopDongBenhNhanId": 10859,_x000D_
                        "tiepNhanId": 227276,_x000D_
                        "hopDongId": 580,_x000D_
                        "ketLuan": "",_x000D_
                        "ngayKetQua": "03/10/2025 16:45:03",_x000D_
                        "phanLoai": "Loại II",_x000D_
                        "congTy": null,_x000D_
                        "benhNhanId": 451843,_x000D_
                        "bacSiKetLuan": "Nguyễn Trường Sơn",_x000D_
                        "tenBenhNhan": "Lê Minh Hải",_x000D_
                        "maYTe": "250024307",_x000D_
                        "danhGia": "DU DIEU KIEN",_x000D_
                        "namKetQua": "2025",_x000D_
                        "xepLoai": "Loại II"_x000D_
                },_x000D_
                {_x000D_
                        "tenGoiKhamKSK": "[hmsg][12-2023]gói Lái Xe Nam",_x000D_
                        "hopDongBenhNhanId": 10858,_x000D_
                        "tiepNhanId": 227276,_x000D_
                        "hopDongId": 579,_x000D_
                        "ketLuan": "BÌNH THƯỜNG",_x000D_
                        "ngayKetQua": "03/07/2025 09:55:53",_x000D_
                        "phanLoai": "Loại I",_x000D_
                        "congTy": null,_x000D_
                        "benhNhanId": 451843,_x000D_
                        "bacSiKetLuan": "Nguyễn Trường Sơn",_x000D_
                        "tenBenhNhan": "Lê Minh Hải",_x000D_
                        "maYTe": "250024307",_x000D_
                        "danhGia": "BÌNH THƯỜNG",_x000D_
                        "namKetQua": "2025",_x000D_
                        "xepLoai": "Loại I"_x000D_
                }_x000D_
        ]_x000D_
	}</v>
      </c>
      <c r="I433" s="21" t="s">
        <v>108</v>
      </c>
      <c r="J433" s="6" t="s">
        <v>1433</v>
      </c>
      <c r="K433" s="6" t="s">
        <v>1184</v>
      </c>
      <c r="L433" s="6" t="s">
        <v>1449</v>
      </c>
      <c r="M433" s="6" t="s">
        <v>17</v>
      </c>
      <c r="N433" s="6"/>
      <c r="O433" s="6"/>
      <c r="P433" s="6"/>
      <c r="Q433" s="6"/>
      <c r="R433" s="97" t="str">
        <f t="shared" si="14"/>
        <v>View</v>
      </c>
      <c r="S433" s="10"/>
    </row>
    <row r="434" spans="1:19" ht="52.8" x14ac:dyDescent="0.25">
      <c r="A434" s="66"/>
      <c r="B434" s="6" t="s">
        <v>1448</v>
      </c>
      <c r="C434" s="15" t="str">
        <f>IF(B434="","-",IF(ISNA(VLOOKUP($B434,'API List'!$B$4:$S$299,2,0))=TRUE,"",VLOOKUP($B434,'API List'!$B$4:$S$299,2,0)))</f>
        <v>#123</v>
      </c>
      <c r="D434" s="15" t="str">
        <f>IF(B434="","-",IF(ISNA(VLOOKUP($B434,'API List'!$B$4:$S$298,6,0))=TRUE,"",VLOOKUP($B434,'API List'!$B$4:$S$298,6,0)))</f>
        <v>Done</v>
      </c>
      <c r="E434" s="15" t="str">
        <f>IF(B434="","-",IF(ISNA(VLOOKUP($B434,'API List'!$B$4:$S$299,3,0))=TRUE,"",VLOOKUP($B434,'API List'!$B$4:$S$299,3,0)))</f>
        <v xml:space="preserve">Hồ sơ &gt; hồ sơ khám sức khỏe </v>
      </c>
      <c r="F434" s="15" t="str">
        <f>IF(B434="","-",IF(ISNA(VLOOKUP($B434,'API List'!$B$4:$S$299,9,0))=TRUE,"",VLOOKUP($B434,'API List'!$B$4:$S$299,9,0)))</f>
        <v>POST</v>
      </c>
      <c r="G434" s="15" t="str">
        <f>IF(B434="","-",IF(ISNA(VLOOKUP($B434,'API List'!$B$4:$S$299,14,0))=TRUE,"",VLOOKUP($B434,'API List'!$B$4:$S$299,14,0)))</f>
        <v>{_x000D_
        "maCSKCB": "79071",_x000D_
        "mpi": "250024307",_x000D_
        "pageSize": 10,_x000D_
        "page": 0,_x000D_
        "searchKey": "",_x000D_
        "ownerId": "68a3e809a2bf6530de0a6afa",_x000D_
        "userId": "68a3e809a2bf6530de0a6afb"_x000D_
	}</v>
      </c>
      <c r="H434" s="15" t="str">
        <f>IF(B434="","-",IF(ISNA(VLOOKUP($B434,'API List'!$B$4:$S$299,15,0))=TRUE,"",VLOOKUP($B434,'API List'!$B$4:$S$299,15,0)))</f>
        <v>{_x000D_
        "amount": 2,_x000D_
        "totalPage": 1,_x000D_
        "page": 0,_x000D_
        "list": [_x000D_
                {_x000D_
                        "tenGoiKhamKSK": "GÓI THÔNG TƯ 32 NỮ",_x000D_
                        "hopDongBenhNhanId": 10859,_x000D_
                        "tiepNhanId": 227276,_x000D_
                        "hopDongId": 580,_x000D_
                        "ketLuan": "",_x000D_
                        "ngayKetQua": "03/10/2025 16:45:03",_x000D_
                        "phanLoai": "Loại II",_x000D_
                        "congTy": null,_x000D_
                        "benhNhanId": 451843,_x000D_
                        "bacSiKetLuan": "Nguyễn Trường Sơn",_x000D_
                        "tenBenhNhan": "Lê Minh Hải",_x000D_
                        "maYTe": "250024307",_x000D_
                        "danhGia": "DU DIEU KIEN",_x000D_
                        "namKetQua": "2025",_x000D_
                        "xepLoai": "Loại II"_x000D_
                },_x000D_
                {_x000D_
                        "tenGoiKhamKSK": "[hmsg][12-2023]gói Lái Xe Nam",_x000D_
                        "hopDongBenhNhanId": 10858,_x000D_
                        "tiepNhanId": 227276,_x000D_
                        "hopDongId": 579,_x000D_
                        "ketLuan": "BÌNH THƯỜNG",_x000D_
                        "ngayKetQua": "03/07/2025 09:55:53",_x000D_
                        "phanLoai": "Loại I",_x000D_
                        "congTy": null,_x000D_
                        "benhNhanId": 451843,_x000D_
                        "bacSiKetLuan": "Nguyễn Trường Sơn",_x000D_
                        "tenBenhNhan": "Lê Minh Hải",_x000D_
                        "maYTe": "250024307",_x000D_
                        "danhGia": "BÌNH THƯỜNG",_x000D_
                        "namKetQua": "2025",_x000D_
                        "xepLoai": "Loại I"_x000D_
                }_x000D_
        ]_x000D_
	}</v>
      </c>
      <c r="I434" s="21" t="s">
        <v>108</v>
      </c>
      <c r="J434" s="6" t="s">
        <v>1433</v>
      </c>
      <c r="K434" s="6" t="s">
        <v>23</v>
      </c>
      <c r="L434" s="6" t="s">
        <v>1450</v>
      </c>
      <c r="M434" s="6" t="s">
        <v>17</v>
      </c>
      <c r="N434" s="6"/>
      <c r="O434" s="6"/>
      <c r="P434" s="6"/>
      <c r="Q434" s="6"/>
      <c r="R434" s="97" t="str">
        <f t="shared" si="14"/>
        <v>View</v>
      </c>
      <c r="S434" s="10"/>
    </row>
    <row r="435" spans="1:19" ht="66" x14ac:dyDescent="0.25">
      <c r="A435" s="66"/>
      <c r="B435" s="6" t="s">
        <v>1448</v>
      </c>
      <c r="C435" s="15" t="str">
        <f>IF(B435="","-",IF(ISNA(VLOOKUP($B435,'API List'!$B$4:$S$299,2,0))=TRUE,"",VLOOKUP($B435,'API List'!$B$4:$S$299,2,0)))</f>
        <v>#123</v>
      </c>
      <c r="D435" s="15" t="str">
        <f>IF(B435="","-",IF(ISNA(VLOOKUP($B435,'API List'!$B$4:$S$298,6,0))=TRUE,"",VLOOKUP($B435,'API List'!$B$4:$S$298,6,0)))</f>
        <v>Done</v>
      </c>
      <c r="E435" s="15" t="str">
        <f>IF(B435="","-",IF(ISNA(VLOOKUP($B435,'API List'!$B$4:$S$299,3,0))=TRUE,"",VLOOKUP($B435,'API List'!$B$4:$S$299,3,0)))</f>
        <v xml:space="preserve">Hồ sơ &gt; hồ sơ khám sức khỏe </v>
      </c>
      <c r="F435" s="15" t="str">
        <f>IF(B435="","-",IF(ISNA(VLOOKUP($B435,'API List'!$B$4:$S$299,9,0))=TRUE,"",VLOOKUP($B435,'API List'!$B$4:$S$299,9,0)))</f>
        <v>POST</v>
      </c>
      <c r="G435" s="15" t="str">
        <f>IF(B435="","-",IF(ISNA(VLOOKUP($B435,'API List'!$B$4:$S$299,14,0))=TRUE,"",VLOOKUP($B435,'API List'!$B$4:$S$299,14,0)))</f>
        <v>{_x000D_
        "maCSKCB": "79071",_x000D_
        "mpi": "250024307",_x000D_
        "pageSize": 10,_x000D_
        "page": 0,_x000D_
        "searchKey": "",_x000D_
        "ownerId": "68a3e809a2bf6530de0a6afa",_x000D_
        "userId": "68a3e809a2bf6530de0a6afb"_x000D_
	}</v>
      </c>
      <c r="H435" s="15" t="str">
        <f>IF(B435="","-",IF(ISNA(VLOOKUP($B435,'API List'!$B$4:$S$299,15,0))=TRUE,"",VLOOKUP($B435,'API List'!$B$4:$S$299,15,0)))</f>
        <v>{_x000D_
        "amount": 2,_x000D_
        "totalPage": 1,_x000D_
        "page": 0,_x000D_
        "list": [_x000D_
                {_x000D_
                        "tenGoiKhamKSK": "GÓI THÔNG TƯ 32 NỮ",_x000D_
                        "hopDongBenhNhanId": 10859,_x000D_
                        "tiepNhanId": 227276,_x000D_
                        "hopDongId": 580,_x000D_
                        "ketLuan": "",_x000D_
                        "ngayKetQua": "03/10/2025 16:45:03",_x000D_
                        "phanLoai": "Loại II",_x000D_
                        "congTy": null,_x000D_
                        "benhNhanId": 451843,_x000D_
                        "bacSiKetLuan": "Nguyễn Trường Sơn",_x000D_
                        "tenBenhNhan": "Lê Minh Hải",_x000D_
                        "maYTe": "250024307",_x000D_
                        "danhGia": "DU DIEU KIEN",_x000D_
                        "namKetQua": "2025",_x000D_
                        "xepLoai": "Loại II"_x000D_
                },_x000D_
                {_x000D_
                        "tenGoiKhamKSK": "[hmsg][12-2023]gói Lái Xe Nam",_x000D_
                        "hopDongBenhNhanId": 10858,_x000D_
                        "tiepNhanId": 227276,_x000D_
                        "hopDongId": 579,_x000D_
                        "ketLuan": "BÌNH THƯỜNG",_x000D_
                        "ngayKetQua": "03/07/2025 09:55:53",_x000D_
                        "phanLoai": "Loại I",_x000D_
                        "congTy": null,_x000D_
                        "benhNhanId": 451843,_x000D_
                        "bacSiKetLuan": "Nguyễn Trường Sơn",_x000D_
                        "tenBenhNhan": "Lê Minh Hải",_x000D_
                        "maYTe": "250024307",_x000D_
                        "danhGia": "BÌNH THƯỜNG",_x000D_
                        "namKetQua": "2025",_x000D_
                        "xepLoai": "Loại I"_x000D_
                }_x000D_
        ]_x000D_
	}</v>
      </c>
      <c r="I435" s="21" t="s">
        <v>108</v>
      </c>
      <c r="J435" s="6" t="s">
        <v>1433</v>
      </c>
      <c r="K435" s="6" t="s">
        <v>1362</v>
      </c>
      <c r="L435" s="6" t="s">
        <v>1451</v>
      </c>
      <c r="M435" s="6" t="s">
        <v>17</v>
      </c>
      <c r="N435" s="6"/>
      <c r="O435" s="6"/>
      <c r="P435" s="6"/>
      <c r="Q435" s="6"/>
      <c r="R435" s="97" t="str">
        <f t="shared" si="14"/>
        <v>View</v>
      </c>
      <c r="S435" s="10"/>
    </row>
    <row r="436" spans="1:19" ht="66" x14ac:dyDescent="0.25">
      <c r="A436" s="66"/>
      <c r="B436" s="6" t="s">
        <v>1452</v>
      </c>
      <c r="C436" s="15" t="str">
        <f>IF(B436="","-",IF(ISNA(VLOOKUP($B436,'API List'!$B$4:$S$299,2,0))=TRUE,"",VLOOKUP($B436,'API List'!$B$4:$S$299,2,0)))</f>
        <v>#127</v>
      </c>
      <c r="D436" s="15" t="str">
        <f>IF(B436="","-",IF(ISNA(VLOOKUP($B436,'API List'!$B$4:$S$298,6,0))=TRUE,"",VLOOKUP($B436,'API List'!$B$4:$S$298,6,0)))</f>
        <v>Done</v>
      </c>
      <c r="E436" s="15" t="str">
        <f>IF(B436="","-",IF(ISNA(VLOOKUP($B436,'API List'!$B$4:$S$299,3,0))=TRUE,"",VLOOKUP($B436,'API List'!$B$4:$S$299,3,0)))</f>
        <v>Hồ sơ &gt; hồ sơ khám sức khỏe &gt; chi tiết xét nghiệm &gt; kết quả cận lâm sàng</v>
      </c>
      <c r="F436" s="15" t="str">
        <f>IF(B436="","-",IF(ISNA(VLOOKUP($B436,'API List'!$B$4:$S$299,9,0))=TRUE,"",VLOOKUP($B436,'API List'!$B$4:$S$299,9,0)))</f>
        <v>POST</v>
      </c>
      <c r="G436" s="15" t="str">
        <f>IF(B436="","-",IF(ISNA(VLOOKUP($B436,'API List'!$B$4:$S$299,14,0))=TRUE,"",VLOOKUP($B436,'API List'!$B$4:$S$299,14,0)))</f>
        <v>{_x000D_
        "maCSKCB": "79071",_x000D_
        "mpi": "250024307",_x000D_
        "ownerId": "68a3e809a2bf6530de0a6afa",_x000D_
        "userId": "68a3e809a2bf6530de0a6afb",_x000D_
        "clsKetQuaId": 2668726_x000D_
	}</v>
      </c>
      <c r="H436" s="15" t="str">
        <f>IF(B436="","-",IF(ISNA(VLOOKUP($B436,'API List'!$B$4:$S$299,15,0))=TRUE,"",VLOOKUP($B436,'API List'!$B$4:$S$299,15,0)))</f>
        <v>{_x000D_
        "total": 0,_x000D_
        "listImage": []_x000D_
	}</v>
      </c>
      <c r="I436" s="21" t="s">
        <v>108</v>
      </c>
      <c r="J436" s="6" t="s">
        <v>1433</v>
      </c>
      <c r="K436" s="6" t="s">
        <v>1184</v>
      </c>
      <c r="L436" s="6" t="s">
        <v>1449</v>
      </c>
      <c r="M436" s="6" t="s">
        <v>17</v>
      </c>
      <c r="N436" s="6"/>
      <c r="O436" s="6"/>
      <c r="P436" s="6"/>
      <c r="Q436" s="6"/>
      <c r="R436" s="97" t="str">
        <f t="shared" si="1"/>
        <v>View</v>
      </c>
      <c r="S436" s="10"/>
    </row>
    <row r="437" spans="1:19" ht="66" x14ac:dyDescent="0.25">
      <c r="A437" s="66"/>
      <c r="B437" s="6" t="s">
        <v>1452</v>
      </c>
      <c r="C437" s="15" t="str">
        <f>IF(B437="","-",IF(ISNA(VLOOKUP($B437,'API List'!$B$4:$S$299,2,0))=TRUE,"",VLOOKUP($B437,'API List'!$B$4:$S$299,2,0)))</f>
        <v>#127</v>
      </c>
      <c r="D437" s="15" t="str">
        <f>IF(B437="","-",IF(ISNA(VLOOKUP($B437,'API List'!$B$4:$S$298,6,0))=TRUE,"",VLOOKUP($B437,'API List'!$B$4:$S$298,6,0)))</f>
        <v>Done</v>
      </c>
      <c r="E437" s="15" t="str">
        <f>IF(B437="","-",IF(ISNA(VLOOKUP($B437,'API List'!$B$4:$S$299,3,0))=TRUE,"",VLOOKUP($B437,'API List'!$B$4:$S$299,3,0)))</f>
        <v>Hồ sơ &gt; hồ sơ khám sức khỏe &gt; chi tiết xét nghiệm &gt; kết quả cận lâm sàng</v>
      </c>
      <c r="F437" s="15" t="str">
        <f>IF(B437="","-",IF(ISNA(VLOOKUP($B437,'API List'!$B$4:$S$299,9,0))=TRUE,"",VLOOKUP($B437,'API List'!$B$4:$S$299,9,0)))</f>
        <v>POST</v>
      </c>
      <c r="G437" s="15" t="str">
        <f>IF(B437="","-",IF(ISNA(VLOOKUP($B437,'API List'!$B$4:$S$299,14,0))=TRUE,"",VLOOKUP($B437,'API List'!$B$4:$S$299,14,0)))</f>
        <v>{_x000D_
        "maCSKCB": "79071",_x000D_
        "mpi": "250024307",_x000D_
        "ownerId": "68a3e809a2bf6530de0a6afa",_x000D_
        "userId": "68a3e809a2bf6530de0a6afb",_x000D_
        "clsKetQuaId": 2668726_x000D_
	}</v>
      </c>
      <c r="H437" s="15" t="str">
        <f>IF(B437="","-",IF(ISNA(VLOOKUP($B437,'API List'!$B$4:$S$299,15,0))=TRUE,"",VLOOKUP($B437,'API List'!$B$4:$S$299,15,0)))</f>
        <v>{_x000D_
        "total": 0,_x000D_
        "listImage": []_x000D_
	}</v>
      </c>
      <c r="I437" s="21" t="s">
        <v>108</v>
      </c>
      <c r="J437" s="6" t="s">
        <v>1433</v>
      </c>
      <c r="K437" s="6" t="s">
        <v>23</v>
      </c>
      <c r="L437" s="6" t="s">
        <v>1450</v>
      </c>
      <c r="M437" s="6" t="s">
        <v>17</v>
      </c>
      <c r="N437" s="6"/>
      <c r="O437" s="6"/>
      <c r="P437" s="6"/>
      <c r="Q437" s="6"/>
      <c r="R437" s="97" t="str">
        <f t="shared" ref="R437:R487" si="15">HYPERLINK("#'"&amp;Q437&amp;"'!A1","View")</f>
        <v>View</v>
      </c>
      <c r="S437" s="10"/>
    </row>
    <row r="438" spans="1:19" ht="66" x14ac:dyDescent="0.25">
      <c r="A438" s="66"/>
      <c r="B438" s="6" t="s">
        <v>1452</v>
      </c>
      <c r="C438" s="15" t="str">
        <f>IF(B438="","-",IF(ISNA(VLOOKUP($B438,'API List'!$B$4:$S$299,2,0))=TRUE,"",VLOOKUP($B438,'API List'!$B$4:$S$299,2,0)))</f>
        <v>#127</v>
      </c>
      <c r="D438" s="15" t="str">
        <f>IF(B438="","-",IF(ISNA(VLOOKUP($B438,'API List'!$B$4:$S$298,6,0))=TRUE,"",VLOOKUP($B438,'API List'!$B$4:$S$298,6,0)))</f>
        <v>Done</v>
      </c>
      <c r="E438" s="15" t="str">
        <f>IF(B438="","-",IF(ISNA(VLOOKUP($B438,'API List'!$B$4:$S$299,3,0))=TRUE,"",VLOOKUP($B438,'API List'!$B$4:$S$299,3,0)))</f>
        <v>Hồ sơ &gt; hồ sơ khám sức khỏe &gt; chi tiết xét nghiệm &gt; kết quả cận lâm sàng</v>
      </c>
      <c r="F438" s="15" t="str">
        <f>IF(B438="","-",IF(ISNA(VLOOKUP($B438,'API List'!$B$4:$S$299,9,0))=TRUE,"",VLOOKUP($B438,'API List'!$B$4:$S$299,9,0)))</f>
        <v>POST</v>
      </c>
      <c r="G438" s="15" t="str">
        <f>IF(B438="","-",IF(ISNA(VLOOKUP($B438,'API List'!$B$4:$S$299,14,0))=TRUE,"",VLOOKUP($B438,'API List'!$B$4:$S$299,14,0)))</f>
        <v>{_x000D_
        "maCSKCB": "79071",_x000D_
        "mpi": "250024307",_x000D_
        "ownerId": "68a3e809a2bf6530de0a6afa",_x000D_
        "userId": "68a3e809a2bf6530de0a6afb",_x000D_
        "clsKetQuaId": 2668726_x000D_
	}</v>
      </c>
      <c r="H438" s="15" t="str">
        <f>IF(B438="","-",IF(ISNA(VLOOKUP($B438,'API List'!$B$4:$S$299,15,0))=TRUE,"",VLOOKUP($B438,'API List'!$B$4:$S$299,15,0)))</f>
        <v>{_x000D_
        "total": 0,_x000D_
        "listImage": []_x000D_
	}</v>
      </c>
      <c r="I438" s="21" t="s">
        <v>108</v>
      </c>
      <c r="J438" s="6" t="s">
        <v>1433</v>
      </c>
      <c r="K438" s="6" t="s">
        <v>1362</v>
      </c>
      <c r="L438" s="6" t="s">
        <v>1453</v>
      </c>
      <c r="M438" s="6" t="s">
        <v>17</v>
      </c>
      <c r="N438" s="6"/>
      <c r="O438" s="6"/>
      <c r="P438" s="6"/>
      <c r="Q438" s="6"/>
      <c r="R438" s="97" t="str">
        <f t="shared" si="15"/>
        <v>View</v>
      </c>
      <c r="S438" s="10"/>
    </row>
    <row r="439" spans="1:19" x14ac:dyDescent="0.25">
      <c r="A439" s="66"/>
      <c r="B439" s="6"/>
      <c r="C439" s="15"/>
      <c r="D439" s="15"/>
      <c r="E439" s="15"/>
      <c r="F439" s="15"/>
      <c r="G439" s="15"/>
      <c r="H439" s="15"/>
      <c r="J439" s="6"/>
      <c r="K439" s="6"/>
      <c r="L439" s="6"/>
      <c r="M439" s="6"/>
      <c r="N439" s="6"/>
      <c r="O439" s="6"/>
      <c r="P439" s="6"/>
      <c r="Q439" s="6"/>
      <c r="R439" s="97"/>
      <c r="S439" s="10"/>
    </row>
    <row r="440" spans="1:19" ht="66" x14ac:dyDescent="0.25">
      <c r="A440" s="66"/>
      <c r="B440" s="6" t="s">
        <v>1454</v>
      </c>
      <c r="C440" s="15" t="str">
        <f>IF(B440="","-",IF(ISNA(VLOOKUP($B440,'API List'!$B$4:$S$299,2,0))=TRUE,"",VLOOKUP($B440,'API List'!$B$4:$S$299,2,0)))</f>
        <v>#128</v>
      </c>
      <c r="D440" s="15" t="str">
        <f>IF(B440="","-",IF(ISNA(VLOOKUP($B440,'API List'!$B$4:$S$298,6,0))=TRUE,"",VLOOKUP($B440,'API List'!$B$4:$S$298,6,0)))</f>
        <v>Done</v>
      </c>
      <c r="E440" s="15" t="str">
        <f>IF(B440="","-",IF(ISNA(VLOOKUP($B440,'API List'!$B$4:$S$299,3,0))=TRUE,"",VLOOKUP($B440,'API List'!$B$4:$S$299,3,0)))</f>
        <v>Hồ sơ &gt; hồ sơ khám sức khỏe &gt; chi tiết xét nghiệm &gt; kết quả cận lâm sàng</v>
      </c>
      <c r="F440" s="15" t="str">
        <f>IF(B440="","-",IF(ISNA(VLOOKUP($B440,'API List'!$B$4:$S$299,9,0))=TRUE,"",VLOOKUP($B440,'API List'!$B$4:$S$299,9,0)))</f>
        <v>POST</v>
      </c>
      <c r="G440" s="15" t="str">
        <f>IF(B440="","-",IF(ISNA(VLOOKUP($B440,'API List'!$B$4:$S$299,14,0))=TRUE,"",VLOOKUP($B440,'API List'!$B$4:$S$299,14,0)))</f>
        <v>{_x000D_
        "maCSKCB": "79071",_x000D_
        "mpi": "250024307",_x000D_
        "ownerId": "68a3e809a2bf6530de0a6afa",_x000D_
        "userId": "68a3e809a2bf6530de0a6afb",_x000D_
        "clsKetQuaId": 2668726_x000D_
	}</v>
      </c>
      <c r="H440" s="15" t="str">
        <f>IF(B440="","-",IF(ISNA(VLOOKUP($B440,'API List'!$B$4:$S$299,15,0))=TRUE,"",VLOOKUP($B440,'API List'!$B$4:$S$299,15,0)))</f>
        <v>{_x000D_
        "tenDichVu": null,_x000D_
        "maDichVu": null,_x000D_
        "ngayThucHien": null,_x000D_
        "maNhomDichVu": null,_x000D_
        "xetNghiemId": "2668726",_x000D_
        "ketLuan": "Hình x quang tim phổi trong giới hạn bình thường.",_x000D_
        "moTa": null,_x000D_
        "tenNhomDichVu": null_x000D_
	}</v>
      </c>
      <c r="I440" s="21" t="s">
        <v>108</v>
      </c>
      <c r="J440" s="6" t="s">
        <v>1433</v>
      </c>
      <c r="K440" s="6" t="s">
        <v>1184</v>
      </c>
      <c r="L440" s="6" t="s">
        <v>1449</v>
      </c>
      <c r="M440" s="6" t="s">
        <v>17</v>
      </c>
      <c r="N440" s="6"/>
      <c r="O440" s="6"/>
      <c r="P440" s="6"/>
      <c r="Q440" s="6"/>
      <c r="R440" s="97" t="str">
        <f t="shared" ref="R440:R465" si="16">HYPERLINK("#'"&amp;Q440&amp;"'!A1","View")</f>
        <v>View</v>
      </c>
      <c r="S440" s="10"/>
    </row>
    <row r="441" spans="1:19" ht="66" x14ac:dyDescent="0.25">
      <c r="A441" s="66"/>
      <c r="B441" s="6" t="s">
        <v>1454</v>
      </c>
      <c r="C441" s="15" t="str">
        <f>IF(B441="","-",IF(ISNA(VLOOKUP($B441,'API List'!$B$4:$S$299,2,0))=TRUE,"",VLOOKUP($B441,'API List'!$B$4:$S$299,2,0)))</f>
        <v>#128</v>
      </c>
      <c r="D441" s="15" t="str">
        <f>IF(B441="","-",IF(ISNA(VLOOKUP($B441,'API List'!$B$4:$S$298,6,0))=TRUE,"",VLOOKUP($B441,'API List'!$B$4:$S$298,6,0)))</f>
        <v>Done</v>
      </c>
      <c r="E441" s="15" t="str">
        <f>IF(B441="","-",IF(ISNA(VLOOKUP($B441,'API List'!$B$4:$S$299,3,0))=TRUE,"",VLOOKUP($B441,'API List'!$B$4:$S$299,3,0)))</f>
        <v>Hồ sơ &gt; hồ sơ khám sức khỏe &gt; chi tiết xét nghiệm &gt; kết quả cận lâm sàng</v>
      </c>
      <c r="F441" s="15" t="str">
        <f>IF(B441="","-",IF(ISNA(VLOOKUP($B441,'API List'!$B$4:$S$299,9,0))=TRUE,"",VLOOKUP($B441,'API List'!$B$4:$S$299,9,0)))</f>
        <v>POST</v>
      </c>
      <c r="G441" s="15" t="str">
        <f>IF(B441="","-",IF(ISNA(VLOOKUP($B441,'API List'!$B$4:$S$299,14,0))=TRUE,"",VLOOKUP($B441,'API List'!$B$4:$S$299,14,0)))</f>
        <v>{_x000D_
        "maCSKCB": "79071",_x000D_
        "mpi": "250024307",_x000D_
        "ownerId": "68a3e809a2bf6530de0a6afa",_x000D_
        "userId": "68a3e809a2bf6530de0a6afb",_x000D_
        "clsKetQuaId": 2668726_x000D_
	}</v>
      </c>
      <c r="H441" s="15" t="str">
        <f>IF(B441="","-",IF(ISNA(VLOOKUP($B441,'API List'!$B$4:$S$299,15,0))=TRUE,"",VLOOKUP($B441,'API List'!$B$4:$S$299,15,0)))</f>
        <v>{_x000D_
        "tenDichVu": null,_x000D_
        "maDichVu": null,_x000D_
        "ngayThucHien": null,_x000D_
        "maNhomDichVu": null,_x000D_
        "xetNghiemId": "2668726",_x000D_
        "ketLuan": "Hình x quang tim phổi trong giới hạn bình thường.",_x000D_
        "moTa": null,_x000D_
        "tenNhomDichVu": null_x000D_
	}</v>
      </c>
      <c r="I441" s="21" t="s">
        <v>108</v>
      </c>
      <c r="J441" s="6" t="s">
        <v>1433</v>
      </c>
      <c r="K441" s="6" t="s">
        <v>23</v>
      </c>
      <c r="L441" s="6" t="s">
        <v>1450</v>
      </c>
      <c r="M441" s="6" t="s">
        <v>17</v>
      </c>
      <c r="N441" s="6"/>
      <c r="O441" s="6"/>
      <c r="P441" s="6"/>
      <c r="Q441" s="6"/>
      <c r="R441" s="97" t="str">
        <f t="shared" ref="R441:R456" si="17">HYPERLINK("#'"&amp;Q441&amp;"'!A1","View")</f>
        <v>View</v>
      </c>
      <c r="S441" s="10"/>
    </row>
    <row r="442" spans="1:19" ht="66" x14ac:dyDescent="0.25">
      <c r="A442" s="66"/>
      <c r="B442" s="6" t="s">
        <v>1454</v>
      </c>
      <c r="C442" s="15" t="str">
        <f>IF(B442="","-",IF(ISNA(VLOOKUP($B442,'API List'!$B$4:$S$299,2,0))=TRUE,"",VLOOKUP($B442,'API List'!$B$4:$S$299,2,0)))</f>
        <v>#128</v>
      </c>
      <c r="D442" s="15" t="str">
        <f>IF(B442="","-",IF(ISNA(VLOOKUP($B442,'API List'!$B$4:$S$298,6,0))=TRUE,"",VLOOKUP($B442,'API List'!$B$4:$S$298,6,0)))</f>
        <v>Done</v>
      </c>
      <c r="E442" s="15" t="str">
        <f>IF(B442="","-",IF(ISNA(VLOOKUP($B442,'API List'!$B$4:$S$299,3,0))=TRUE,"",VLOOKUP($B442,'API List'!$B$4:$S$299,3,0)))</f>
        <v>Hồ sơ &gt; hồ sơ khám sức khỏe &gt; chi tiết xét nghiệm &gt; kết quả cận lâm sàng</v>
      </c>
      <c r="F442" s="15" t="str">
        <f>IF(B442="","-",IF(ISNA(VLOOKUP($B442,'API List'!$B$4:$S$299,9,0))=TRUE,"",VLOOKUP($B442,'API List'!$B$4:$S$299,9,0)))</f>
        <v>POST</v>
      </c>
      <c r="G442" s="15" t="str">
        <f>IF(B442="","-",IF(ISNA(VLOOKUP($B442,'API List'!$B$4:$S$299,14,0))=TRUE,"",VLOOKUP($B442,'API List'!$B$4:$S$299,14,0)))</f>
        <v>{_x000D_
        "maCSKCB": "79071",_x000D_
        "mpi": "250024307",_x000D_
        "ownerId": "68a3e809a2bf6530de0a6afa",_x000D_
        "userId": "68a3e809a2bf6530de0a6afb",_x000D_
        "clsKetQuaId": 2668726_x000D_
	}</v>
      </c>
      <c r="H442" s="15" t="str">
        <f>IF(B442="","-",IF(ISNA(VLOOKUP($B442,'API List'!$B$4:$S$299,15,0))=TRUE,"",VLOOKUP($B442,'API List'!$B$4:$S$299,15,0)))</f>
        <v>{_x000D_
        "tenDichVu": null,_x000D_
        "maDichVu": null,_x000D_
        "ngayThucHien": null,_x000D_
        "maNhomDichVu": null,_x000D_
        "xetNghiemId": "2668726",_x000D_
        "ketLuan": "Hình x quang tim phổi trong giới hạn bình thường.",_x000D_
        "moTa": null,_x000D_
        "tenNhomDichVu": null_x000D_
	}</v>
      </c>
      <c r="I442" s="21" t="s">
        <v>108</v>
      </c>
      <c r="J442" s="6" t="s">
        <v>1433</v>
      </c>
      <c r="K442" s="6" t="s">
        <v>1362</v>
      </c>
      <c r="L442" s="6" t="s">
        <v>1453</v>
      </c>
      <c r="M442" s="6" t="s">
        <v>17</v>
      </c>
      <c r="N442" s="6"/>
      <c r="O442" s="6"/>
      <c r="P442" s="6"/>
      <c r="Q442" s="6"/>
      <c r="R442" s="97" t="str">
        <f>HYPERLINK("#'"&amp;Q442&amp;"'!A1","View")</f>
        <v>View</v>
      </c>
      <c r="S442" s="10"/>
    </row>
    <row r="443" spans="1:19" ht="52.8" x14ac:dyDescent="0.25">
      <c r="A443" s="66"/>
      <c r="B443" s="6" t="s">
        <v>1455</v>
      </c>
      <c r="C443" s="15" t="str">
        <f>IF(B443="","-",IF(ISNA(VLOOKUP($B443,'API List'!$B$4:$S$299,2,0))=TRUE,"",VLOOKUP($B443,'API List'!$B$4:$S$299,2,0)))</f>
        <v>#133</v>
      </c>
      <c r="D443" s="15" t="str">
        <f>IF(B443="","-",IF(ISNA(VLOOKUP($B443,'API List'!$B$4:$S$298,6,0))=TRUE,"",VLOOKUP($B443,'API List'!$B$4:$S$298,6,0)))</f>
        <v>Done</v>
      </c>
      <c r="E443" s="15" t="str">
        <f>IF(B443="","-",IF(ISNA(VLOOKUP($B443,'API List'!$B$4:$S$299,3,0))=TRUE,"",VLOOKUP($B443,'API List'!$B$4:$S$299,3,0)))</f>
        <v>Hồ sơ &gt; hồ sơ khám sức khỏe &gt; chi tiết đơn thuốc &gt; xem đơn thuốc</v>
      </c>
      <c r="F443" s="15" t="str">
        <f>IF(B443="","-",IF(ISNA(VLOOKUP($B443,'API List'!$B$4:$S$299,9,0))=TRUE,"",VLOOKUP($B443,'API List'!$B$4:$S$299,9,0)))</f>
        <v>POST</v>
      </c>
      <c r="G443" s="15" t="str">
        <f>IF(B443="","-",IF(ISNA(VLOOKUP($B443,'API List'!$B$4:$S$299,14,0))=TRUE,"",VLOOKUP($B443,'API List'!$B$4:$S$299,14,0)))</f>
        <v>{_x000D_
        "maCSKCB": "92088",_x000D_
        "mpi": "250005151",_x000D_
        "khamBenhId": "446530",_x000D_
        "ownerId": "68a3e809a2bf6530de0a6afa",_x000D_
        "userId": "68a54fef702b330c4591d8c2"_x000D_
	}</v>
      </c>
      <c r="H443" s="15" t="str">
        <f>IF(B443="","-",IF(ISNA(VLOOKUP($B443,'API List'!$B$4:$S$299,15,0))=TRUE,"",VLOOKUP($B443,'API List'!$B$4:$S$299,15,0)))</f>
        <v>{_x000D_
        "fileName": null,_x000D_
        "contentBase64":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v>
      </c>
      <c r="I443" s="21" t="s">
        <v>108</v>
      </c>
      <c r="J443" s="6" t="s">
        <v>1433</v>
      </c>
      <c r="K443" s="6" t="s">
        <v>1184</v>
      </c>
      <c r="L443" s="6" t="s">
        <v>1449</v>
      </c>
      <c r="M443" s="6" t="s">
        <v>17</v>
      </c>
      <c r="N443" s="6"/>
      <c r="O443" s="6"/>
      <c r="P443" s="6"/>
      <c r="Q443" s="6"/>
      <c r="R443" s="97" t="str">
        <f t="shared" si="17"/>
        <v>View</v>
      </c>
      <c r="S443" s="10"/>
    </row>
    <row r="444" spans="1:19" ht="52.8" x14ac:dyDescent="0.25">
      <c r="A444" s="66"/>
      <c r="B444" s="6" t="s">
        <v>1455</v>
      </c>
      <c r="C444" s="15" t="str">
        <f>IF(B444="","-",IF(ISNA(VLOOKUP($B444,'API List'!$B$4:$S$299,2,0))=TRUE,"",VLOOKUP($B444,'API List'!$B$4:$S$299,2,0)))</f>
        <v>#133</v>
      </c>
      <c r="D444" s="15" t="str">
        <f>IF(B444="","-",IF(ISNA(VLOOKUP($B444,'API List'!$B$4:$S$298,6,0))=TRUE,"",VLOOKUP($B444,'API List'!$B$4:$S$298,6,0)))</f>
        <v>Done</v>
      </c>
      <c r="E444" s="15" t="str">
        <f>IF(B444="","-",IF(ISNA(VLOOKUP($B444,'API List'!$B$4:$S$299,3,0))=TRUE,"",VLOOKUP($B444,'API List'!$B$4:$S$299,3,0)))</f>
        <v>Hồ sơ &gt; hồ sơ khám sức khỏe &gt; chi tiết đơn thuốc &gt; xem đơn thuốc</v>
      </c>
      <c r="F444" s="15" t="str">
        <f>IF(B444="","-",IF(ISNA(VLOOKUP($B444,'API List'!$B$4:$S$299,9,0))=TRUE,"",VLOOKUP($B444,'API List'!$B$4:$S$299,9,0)))</f>
        <v>POST</v>
      </c>
      <c r="G444" s="15" t="str">
        <f>IF(B444="","-",IF(ISNA(VLOOKUP($B444,'API List'!$B$4:$S$299,14,0))=TRUE,"",VLOOKUP($B444,'API List'!$B$4:$S$299,14,0)))</f>
        <v>{_x000D_
        "maCSKCB": "92088",_x000D_
        "mpi": "250005151",_x000D_
        "khamBenhId": "446530",_x000D_
        "ownerId": "68a3e809a2bf6530de0a6afa",_x000D_
        "userId": "68a54fef702b330c4591d8c2"_x000D_
	}</v>
      </c>
      <c r="H444" s="15" t="str">
        <f>IF(B444="","-",IF(ISNA(VLOOKUP($B444,'API List'!$B$4:$S$299,15,0))=TRUE,"",VLOOKUP($B444,'API List'!$B$4:$S$299,15,0)))</f>
        <v>{_x000D_
        "fileName": null,_x000D_
        "contentBase64":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v>
      </c>
      <c r="I444" s="21" t="s">
        <v>108</v>
      </c>
      <c r="J444" s="6" t="s">
        <v>1433</v>
      </c>
      <c r="K444" s="6" t="s">
        <v>23</v>
      </c>
      <c r="L444" s="6" t="s">
        <v>1450</v>
      </c>
      <c r="M444" s="6" t="s">
        <v>17</v>
      </c>
      <c r="N444" s="6"/>
      <c r="O444" s="6"/>
      <c r="P444" s="6"/>
      <c r="Q444" s="6"/>
      <c r="R444" s="97" t="str">
        <f t="shared" si="17"/>
        <v>View</v>
      </c>
      <c r="S444" s="10"/>
    </row>
    <row r="445" spans="1:19" ht="52.8" x14ac:dyDescent="0.25">
      <c r="A445" s="66"/>
      <c r="B445" s="6" t="s">
        <v>1455</v>
      </c>
      <c r="C445" s="15" t="str">
        <f>IF(B445="","-",IF(ISNA(VLOOKUP($B445,'API List'!$B$4:$S$299,2,0))=TRUE,"",VLOOKUP($B445,'API List'!$B$4:$S$299,2,0)))</f>
        <v>#133</v>
      </c>
      <c r="D445" s="15" t="str">
        <f>IF(B445="","-",IF(ISNA(VLOOKUP($B445,'API List'!$B$4:$S$298,6,0))=TRUE,"",VLOOKUP($B445,'API List'!$B$4:$S$298,6,0)))</f>
        <v>Done</v>
      </c>
      <c r="E445" s="15" t="str">
        <f>IF(B445="","-",IF(ISNA(VLOOKUP($B445,'API List'!$B$4:$S$299,3,0))=TRUE,"",VLOOKUP($B445,'API List'!$B$4:$S$299,3,0)))</f>
        <v>Hồ sơ &gt; hồ sơ khám sức khỏe &gt; chi tiết đơn thuốc &gt; xem đơn thuốc</v>
      </c>
      <c r="F445" s="15" t="str">
        <f>IF(B445="","-",IF(ISNA(VLOOKUP($B445,'API List'!$B$4:$S$299,9,0))=TRUE,"",VLOOKUP($B445,'API List'!$B$4:$S$299,9,0)))</f>
        <v>POST</v>
      </c>
      <c r="G445" s="15" t="str">
        <f>IF(B445="","-",IF(ISNA(VLOOKUP($B445,'API List'!$B$4:$S$299,14,0))=TRUE,"",VLOOKUP($B445,'API List'!$B$4:$S$299,14,0)))</f>
        <v>{_x000D_
        "maCSKCB": "92088",_x000D_
        "mpi": "250005151",_x000D_
        "khamBenhId": "446530",_x000D_
        "ownerId": "68a3e809a2bf6530de0a6afa",_x000D_
        "userId": "68a54fef702b330c4591d8c2"_x000D_
	}</v>
      </c>
      <c r="H445" s="15" t="str">
        <f>IF(B445="","-",IF(ISNA(VLOOKUP($B445,'API List'!$B$4:$S$299,15,0))=TRUE,"",VLOOKUP($B445,'API List'!$B$4:$S$299,15,0)))</f>
        <v>{_x000D_
        "fileName": null,_x000D_
        "contentBase64":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v>
      </c>
      <c r="I445" s="21" t="s">
        <v>108</v>
      </c>
      <c r="J445" s="6" t="s">
        <v>1433</v>
      </c>
      <c r="K445" s="6" t="s">
        <v>1362</v>
      </c>
      <c r="L445" s="6" t="s">
        <v>1456</v>
      </c>
      <c r="M445" s="6" t="s">
        <v>12</v>
      </c>
      <c r="N445" s="6"/>
      <c r="O445" s="6"/>
      <c r="P445" s="179" t="s">
        <v>1245</v>
      </c>
      <c r="Q445" s="6" t="s">
        <v>1457</v>
      </c>
      <c r="R445" s="97" t="str">
        <f t="shared" si="17"/>
        <v>View</v>
      </c>
      <c r="S445" s="10"/>
    </row>
    <row r="446" spans="1:19" ht="52.8" x14ac:dyDescent="0.25">
      <c r="A446" s="66"/>
      <c r="B446" s="6" t="s">
        <v>1458</v>
      </c>
      <c r="C446" s="15" t="str">
        <f>IF(B446="","-",IF(ISNA(VLOOKUP($B446,'API List'!$B$4:$S$299,2,0))=TRUE,"",VLOOKUP($B446,'API List'!$B$4:$S$299,2,0)))</f>
        <v>#129</v>
      </c>
      <c r="D446" s="15" t="str">
        <f>IF(B446="","-",IF(ISNA(VLOOKUP($B446,'API List'!$B$4:$S$298,6,0))=TRUE,"",VLOOKUP($B446,'API List'!$B$4:$S$298,6,0)))</f>
        <v>Done</v>
      </c>
      <c r="E446" s="15" t="str">
        <f>IF(B446="","-",IF(ISNA(VLOOKUP($B446,'API List'!$B$4:$S$299,3,0))=TRUE,"",VLOOKUP($B446,'API List'!$B$4:$S$299,3,0)))</f>
        <v>Hồ sơ &gt; hồ sơ khám sức khỏe &gt; chi tiết xét nghiệm &gt; kết quả cận lâm sàng</v>
      </c>
      <c r="F446" s="15" t="str">
        <f>IF(B446="","-",IF(ISNA(VLOOKUP($B446,'API List'!$B$4:$S$299,9,0))=TRUE,"",VLOOKUP($B446,'API List'!$B$4:$S$299,9,0)))</f>
        <v>POST</v>
      </c>
      <c r="G446" s="15" t="str">
        <f>IF(B446="","-",IF(ISNA(VLOOKUP($B446,'API List'!$B$4:$S$299,14,0))=TRUE,"",VLOOKUP($B446,'API List'!$B$4:$S$299,14,0)))</f>
        <v>{_x000D_
        "maCSKCB": "79071",_x000D_
        "mpi": "250024307",_x000D_
        "ownerId": "68a3e809a2bf6530de0a6afa",_x000D_
        "userId": "68a3e809a2bf6530de0a6afb",_x000D_
        "clsKetQuaId": 2668726_x000D_
	}</v>
      </c>
      <c r="H446" s="15" t="str">
        <f>IF(B446="","-",IF(ISNA(VLOOKUP($B446,'API List'!$B$4:$S$299,15,0))=TRUE,"",VLOOKUP($B446,'API List'!$B$4:$S$299,15,0)))</f>
        <v>{_x000D_
        "errorMessage": "Lỗi dịch vụ vui lòng liên hệ quản trị viên để kiểm tra nhật ký hệ thống.",_x000D_
        "status": "INTERNAL_SERVER_ERROR"_x000D_
	}</v>
      </c>
      <c r="I446" s="21" t="s">
        <v>108</v>
      </c>
      <c r="J446" s="6" t="s">
        <v>1433</v>
      </c>
      <c r="K446" s="6" t="s">
        <v>1184</v>
      </c>
      <c r="L446" s="6" t="s">
        <v>1449</v>
      </c>
      <c r="M446" s="6" t="s">
        <v>17</v>
      </c>
      <c r="N446" s="6"/>
      <c r="O446" s="6"/>
      <c r="P446" s="6"/>
      <c r="Q446" s="6"/>
      <c r="R446" s="97" t="str">
        <f t="shared" si="17"/>
        <v>View</v>
      </c>
      <c r="S446" s="10"/>
    </row>
    <row r="447" spans="1:19" ht="52.8" x14ac:dyDescent="0.25">
      <c r="A447" s="66"/>
      <c r="B447" s="6" t="s">
        <v>1458</v>
      </c>
      <c r="C447" s="15" t="str">
        <f>IF(B447="","-",IF(ISNA(VLOOKUP($B447,'API List'!$B$4:$S$299,2,0))=TRUE,"",VLOOKUP($B447,'API List'!$B$4:$S$299,2,0)))</f>
        <v>#129</v>
      </c>
      <c r="D447" s="15" t="str">
        <f>IF(B447="","-",IF(ISNA(VLOOKUP($B447,'API List'!$B$4:$S$298,6,0))=TRUE,"",VLOOKUP($B447,'API List'!$B$4:$S$298,6,0)))</f>
        <v>Done</v>
      </c>
      <c r="E447" s="15" t="str">
        <f>IF(B447="","-",IF(ISNA(VLOOKUP($B447,'API List'!$B$4:$S$299,3,0))=TRUE,"",VLOOKUP($B447,'API List'!$B$4:$S$299,3,0)))</f>
        <v>Hồ sơ &gt; hồ sơ khám sức khỏe &gt; chi tiết xét nghiệm &gt; kết quả cận lâm sàng</v>
      </c>
      <c r="F447" s="15" t="str">
        <f>IF(B447="","-",IF(ISNA(VLOOKUP($B447,'API List'!$B$4:$S$299,9,0))=TRUE,"",VLOOKUP($B447,'API List'!$B$4:$S$299,9,0)))</f>
        <v>POST</v>
      </c>
      <c r="G447" s="15" t="str">
        <f>IF(B447="","-",IF(ISNA(VLOOKUP($B447,'API List'!$B$4:$S$299,14,0))=TRUE,"",VLOOKUP($B447,'API List'!$B$4:$S$299,14,0)))</f>
        <v>{_x000D_
        "maCSKCB": "79071",_x000D_
        "mpi": "250024307",_x000D_
        "ownerId": "68a3e809a2bf6530de0a6afa",_x000D_
        "userId": "68a3e809a2bf6530de0a6afb",_x000D_
        "clsKetQuaId": 2668726_x000D_
	}</v>
      </c>
      <c r="H447" s="15" t="str">
        <f>IF(B447="","-",IF(ISNA(VLOOKUP($B447,'API List'!$B$4:$S$299,15,0))=TRUE,"",VLOOKUP($B447,'API List'!$B$4:$S$299,15,0)))</f>
        <v>{_x000D_
        "errorMessage": "Lỗi dịch vụ vui lòng liên hệ quản trị viên để kiểm tra nhật ký hệ thống.",_x000D_
        "status": "INTERNAL_SERVER_ERROR"_x000D_
	}</v>
      </c>
      <c r="I447" s="21" t="s">
        <v>108</v>
      </c>
      <c r="J447" s="6" t="s">
        <v>1433</v>
      </c>
      <c r="K447" s="6" t="s">
        <v>23</v>
      </c>
      <c r="L447" s="6" t="s">
        <v>1450</v>
      </c>
      <c r="M447" s="6" t="s">
        <v>17</v>
      </c>
      <c r="N447" s="6"/>
      <c r="O447" s="6"/>
      <c r="P447" s="6"/>
      <c r="Q447" s="6"/>
      <c r="R447" s="97" t="str">
        <f t="shared" si="17"/>
        <v>View</v>
      </c>
      <c r="S447" s="10"/>
    </row>
    <row r="448" spans="1:19" ht="66" x14ac:dyDescent="0.25">
      <c r="A448" s="66"/>
      <c r="B448" s="6" t="s">
        <v>1458</v>
      </c>
      <c r="C448" s="15" t="str">
        <f>IF(B448="","-",IF(ISNA(VLOOKUP($B448,'API List'!$B$4:$S$299,2,0))=TRUE,"",VLOOKUP($B448,'API List'!$B$4:$S$299,2,0)))</f>
        <v>#129</v>
      </c>
      <c r="D448" s="15" t="str">
        <f>IF(B448="","-",IF(ISNA(VLOOKUP($B448,'API List'!$B$4:$S$298,6,0))=TRUE,"",VLOOKUP($B448,'API List'!$B$4:$S$298,6,0)))</f>
        <v>Done</v>
      </c>
      <c r="E448" s="15" t="str">
        <f>IF(B448="","-",IF(ISNA(VLOOKUP($B448,'API List'!$B$4:$S$299,3,0))=TRUE,"",VLOOKUP($B448,'API List'!$B$4:$S$299,3,0)))</f>
        <v>Hồ sơ &gt; hồ sơ khám sức khỏe &gt; chi tiết xét nghiệm &gt; kết quả cận lâm sàng</v>
      </c>
      <c r="F448" s="15" t="str">
        <f>IF(B448="","-",IF(ISNA(VLOOKUP($B448,'API List'!$B$4:$S$299,9,0))=TRUE,"",VLOOKUP($B448,'API List'!$B$4:$S$299,9,0)))</f>
        <v>POST</v>
      </c>
      <c r="G448" s="15" t="str">
        <f>IF(B448="","-",IF(ISNA(VLOOKUP($B448,'API List'!$B$4:$S$299,14,0))=TRUE,"",VLOOKUP($B448,'API List'!$B$4:$S$299,14,0)))</f>
        <v>{_x000D_
        "maCSKCB": "79071",_x000D_
        "mpi": "250024307",_x000D_
        "ownerId": "68a3e809a2bf6530de0a6afa",_x000D_
        "userId": "68a3e809a2bf6530de0a6afb",_x000D_
        "clsKetQuaId": 2668726_x000D_
	}</v>
      </c>
      <c r="H448" s="15" t="str">
        <f>IF(B448="","-",IF(ISNA(VLOOKUP($B448,'API List'!$B$4:$S$299,15,0))=TRUE,"",VLOOKUP($B448,'API List'!$B$4:$S$299,15,0)))</f>
        <v>{_x000D_
        "errorMessage": "Lỗi dịch vụ vui lòng liên hệ quản trị viên để kiểm tra nhật ký hệ thống.",_x000D_
        "status": "INTERNAL_SERVER_ERROR"_x000D_
	}</v>
      </c>
      <c r="I448" s="21" t="s">
        <v>108</v>
      </c>
      <c r="J448" s="6" t="s">
        <v>1433</v>
      </c>
      <c r="K448" s="6" t="s">
        <v>1362</v>
      </c>
      <c r="L448" s="6" t="s">
        <v>1453</v>
      </c>
      <c r="M448" s="6" t="s">
        <v>17</v>
      </c>
      <c r="N448" s="6"/>
      <c r="O448" s="6"/>
      <c r="P448" s="6"/>
      <c r="Q448" s="6"/>
      <c r="R448" s="97" t="str">
        <f t="shared" si="17"/>
        <v>View</v>
      </c>
      <c r="S448" s="10"/>
    </row>
    <row r="449" spans="1:19" ht="66" x14ac:dyDescent="0.25">
      <c r="A449" s="66"/>
      <c r="B449" s="6" t="s">
        <v>1459</v>
      </c>
      <c r="C449" s="15" t="str">
        <f>IF(B449="","-",IF(ISNA(VLOOKUP($B449,'API List'!$B$4:$S$299,2,0))=TRUE,"",VLOOKUP($B449,'API List'!$B$4:$S$299,2,0)))</f>
        <v>#130</v>
      </c>
      <c r="D449" s="15" t="str">
        <f>IF(B449="","-",IF(ISNA(VLOOKUP($B449,'API List'!$B$4:$S$298,6,0))=TRUE,"",VLOOKUP($B449,'API List'!$B$4:$S$298,6,0)))</f>
        <v>Done</v>
      </c>
      <c r="E449" s="15" t="str">
        <f>IF(B449="","-",IF(ISNA(VLOOKUP($B449,'API List'!$B$4:$S$299,3,0))=TRUE,"",VLOOKUP($B449,'API List'!$B$4:$S$299,3,0)))</f>
        <v>Hồ sơ &gt; hồ sơ khám sức khỏe &gt; chi tiết xét nghiệm &gt; Khám chuyên khoa</v>
      </c>
      <c r="F449" s="15" t="str">
        <f>IF(B449="","-",IF(ISNA(VLOOKUP($B449,'API List'!$B$4:$S$299,9,0))=TRUE,"",VLOOKUP($B449,'API List'!$B$4:$S$299,9,0)))</f>
        <v>POST</v>
      </c>
      <c r="G449" s="15" t="str">
        <f>IF(B449="","-",IF(ISNA(VLOOKUP($B449,'API List'!$B$4:$S$299,14,0))=TRUE,"",VLOOKUP($B449,'API List'!$B$4:$S$299,14,0)))</f>
        <v>{_x000D_
        "maCSKCB": "79071",_x000D_
        "hopDongBenhNhanId": 10859,_x000D_
        "mpi": "250024307",_x000D_
        "tiepNhanId": 227276,_x000D_
        "benhNhanId": 451843,_x000D_
        "ownerId": "68a3e809a2bf6530de0a6afa",_x000D_
        "userId": "68a3e809a2bf6530de0a6afb"_x000D_
	}</v>
      </c>
      <c r="H449" s="15" t="str">
        <f>IF(B449="","-",IF(ISNA(VLOOKUP($B449,'API List'!$B$4:$S$299,15,0))=TRUE,"",VLOOKUP($B449,'API List'!$B$4:$S$299,15,0)))</f>
        <v>{_x000D_
        "amount": 7,_x000D_
        "totalPage": 2147483647,_x000D_
        "page": 0,_x000D_
        "list": [_x000D_
                {_x000D_
                        "tenDichVu": "Khám Nội Tổng Quát",_x000D_
                        "maDichVu": "1827.054",_x000D_
                        "maCSKCB": null,_x000D_
                        "hopDongBenhNhanId": 10859,_x000D_
                        "tiepNhanId": 227276,_x000D_
                        "hopDongId": 580,_x000D_
                        "ngayVao": "03/05/2025 13:59:45",_x000D_
                        "ngayRa": null,_x000D_
                        "ketQuaId": 1605,_x000D_
                        "dichVuId": 1297,_x000D_
                        "namKham": "2025",_x000D_
                        "benhNhanId": 0,_x000D_
                        "bacSiKham": "Nguyễn Văn Anh",_x000D_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Ngoại Tổng Quát",_x000D_
                        "maDichVu": "1827.022",_x000D_
                        "maCSKCB": null,_x000D_
                        "hopDongBenhNhanId": 10859,_x000D_
                        "tiepNhanId": 227276,_x000D_
                        "hopDongId": 580,_x000D_
                        "ngayVao": "03/05/2025 13:58:42",_x000D_
                        "ngayRa": null,_x000D_
                        "ketQuaId": 1605,_x000D_
                        "dichVuId": 1279,_x000D_
                        "namKham": "2025",_x000D_
                        "benhNhanId": 0,_x000D_
                        "bacSiKham": "Nguyễn Thanh An",_x000D_
                        "khamBenhId": 0,_x000D_
                        "chanDoan": null,_x000D_
                        "ketQuaChiTiet": "Ngoại khoa: Chưa ghi nhận bất thường"_x000D_
                },_x000D_
                {_x000D_
                        "tenDichVu": "Khám Nội Tổng Quát",_x000D_
                        "maDichVu": "1827.054",_x000D_
                        "maCSKCB": null,_x000D_
                        "hopDongBenhNhanId": 10858,_x000D_
                        "tiepNhanId": 227276,_x000D_
                        "hopDongId": 579,_x000D_
                        "ngayVao": "02/28/2025 13:44:18",_x000D_
                        "ngayRa": null,_x000D_
                        "ketQuaId": 1604,_x000D_
                        "dichVuId": 1297,_x000D_
                        "namKham": "2025",_x000D_
                        "benhNhanId": 0,_x000D_
                        "bacSiKham": "Võ Việt Tuấn",_x000D_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Tai Mũi Họng",_x000D_
                        "maDichVu": "1827.037",_x000D_
                        "maCSKCB": null,_x000D_
                        "hopDongBenhNhanId": 10859,_x000D_
                        "tiepNhanId": 227276,_x000D_
                        "hopDongId": 580,_x000D_
                        "ngayVao": "02/28/2025 13:16:19",_x000D_
                        "ngayRa": null,_x000D_
                        "ketQuaId": 1605,_x000D_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Tai Mũi Họng",_x000D_
                        "maDichVu": "1827.037",_x000D_
                        "maCSKCB": null,_x000D_
                        "hopDongBenhNhanId": 10858,_x000D_
                        "tiepNhanId": 227276,_x000D_
                        "hopDongId": 579,_x000D_
                        "ngayVao": "02/28/2025 13:15:46",_x000D_
                        "ngayRa": null,_x000D_
                        "ketQuaId": 1604,_x000D_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Mắt",_x000D_
                        "maDichVu": "1827.018",_x000D_
                        "maCSKCB": null,_x000D_
                        "hopDongBenhNhanId": 10859,_x000D_
                        "tiepNhanId": 227276,_x000D_
                        "hopDongId": 580,_x000D_
                        "ngayVao": "02/28/2025 13:11:07",_x000D_
                        "ngayRa": null,_x000D_
                        "ketQuaId": 1605,_x000D_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"tenDichVu": "Khám Mắt",_x000D_
                        "maDichVu": "1827.018",_x000D_
                        "maCSKCB": null,_x000D_
                        "hopDongBenhNhanId": 10858,_x000D_
                        "tiepNhanId": 227276,_x000D_
                        "hopDongId": 579,_x000D_
                        "ngayVao": "02/28/2025 13:10:19",_x000D_
                        "ngayRa": null,_x000D_
                        "ketQuaId": 1604,_x000D_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v>
      </c>
      <c r="I449" s="21" t="s">
        <v>108</v>
      </c>
      <c r="J449" s="6" t="s">
        <v>1433</v>
      </c>
      <c r="K449" s="6" t="s">
        <v>1184</v>
      </c>
      <c r="L449" s="6" t="s">
        <v>1449</v>
      </c>
      <c r="M449" s="6" t="s">
        <v>17</v>
      </c>
      <c r="N449" s="6"/>
      <c r="O449" s="6"/>
      <c r="P449" s="6"/>
      <c r="Q449" s="6"/>
      <c r="R449" s="97" t="str">
        <f t="shared" si="17"/>
        <v>View</v>
      </c>
      <c r="S449" s="10"/>
    </row>
    <row r="450" spans="1:19" ht="66" x14ac:dyDescent="0.25">
      <c r="A450" s="66"/>
      <c r="B450" s="6" t="s">
        <v>1459</v>
      </c>
      <c r="C450" s="15" t="str">
        <f>IF(B450="","-",IF(ISNA(VLOOKUP($B450,'API List'!$B$4:$S$299,2,0))=TRUE,"",VLOOKUP($B450,'API List'!$B$4:$S$299,2,0)))</f>
        <v>#130</v>
      </c>
      <c r="D450" s="15" t="str">
        <f>IF(B450="","-",IF(ISNA(VLOOKUP($B450,'API List'!$B$4:$S$298,6,0))=TRUE,"",VLOOKUP($B450,'API List'!$B$4:$S$298,6,0)))</f>
        <v>Done</v>
      </c>
      <c r="E450" s="15" t="str">
        <f>IF(B450="","-",IF(ISNA(VLOOKUP($B450,'API List'!$B$4:$S$299,3,0))=TRUE,"",VLOOKUP($B450,'API List'!$B$4:$S$299,3,0)))</f>
        <v>Hồ sơ &gt; hồ sơ khám sức khỏe &gt; chi tiết xét nghiệm &gt; Khám chuyên khoa</v>
      </c>
      <c r="F450" s="15" t="str">
        <f>IF(B450="","-",IF(ISNA(VLOOKUP($B450,'API List'!$B$4:$S$299,9,0))=TRUE,"",VLOOKUP($B450,'API List'!$B$4:$S$299,9,0)))</f>
        <v>POST</v>
      </c>
      <c r="G450" s="15" t="str">
        <f>IF(B450="","-",IF(ISNA(VLOOKUP($B450,'API List'!$B$4:$S$299,14,0))=TRUE,"",VLOOKUP($B450,'API List'!$B$4:$S$299,14,0)))</f>
        <v>{_x000D_
        "maCSKCB": "79071",_x000D_
        "hopDongBenhNhanId": 10859,_x000D_
        "mpi": "250024307",_x000D_
        "tiepNhanId": 227276,_x000D_
        "benhNhanId": 451843,_x000D_
        "ownerId": "68a3e809a2bf6530de0a6afa",_x000D_
        "userId": "68a3e809a2bf6530de0a6afb"_x000D_
	}</v>
      </c>
      <c r="H450" s="15" t="str">
        <f>IF(B450="","-",IF(ISNA(VLOOKUP($B450,'API List'!$B$4:$S$299,15,0))=TRUE,"",VLOOKUP($B450,'API List'!$B$4:$S$299,15,0)))</f>
        <v>{_x000D_
        "amount": 7,_x000D_
        "totalPage": 2147483647,_x000D_
        "page": 0,_x000D_
        "list": [_x000D_
                {_x000D_
                        "tenDichVu": "Khám Nội Tổng Quát",_x000D_
                        "maDichVu": "1827.054",_x000D_
                        "maCSKCB": null,_x000D_
                        "hopDongBenhNhanId": 10859,_x000D_
                        "tiepNhanId": 227276,_x000D_
                        "hopDongId": 580,_x000D_
                        "ngayVao": "03/05/2025 13:59:45",_x000D_
                        "ngayRa": null,_x000D_
                        "ketQuaId": 1605,_x000D_
                        "dichVuId": 1297,_x000D_
                        "namKham": "2025",_x000D_
                        "benhNhanId": 0,_x000D_
                        "bacSiKham": "Nguyễn Văn Anh",_x000D_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Ngoại Tổng Quát",_x000D_
                        "maDichVu": "1827.022",_x000D_
                        "maCSKCB": null,_x000D_
                        "hopDongBenhNhanId": 10859,_x000D_
                        "tiepNhanId": 227276,_x000D_
                        "hopDongId": 580,_x000D_
                        "ngayVao": "03/05/2025 13:58:42",_x000D_
                        "ngayRa": null,_x000D_
                        "ketQuaId": 1605,_x000D_
                        "dichVuId": 1279,_x000D_
                        "namKham": "2025",_x000D_
                        "benhNhanId": 0,_x000D_
                        "bacSiKham": "Nguyễn Thanh An",_x000D_
                        "khamBenhId": 0,_x000D_
                        "chanDoan": null,_x000D_
                        "ketQuaChiTiet": "Ngoại khoa: Chưa ghi nhận bất thường"_x000D_
                },_x000D_
                {_x000D_
                        "tenDichVu": "Khám Nội Tổng Quát",_x000D_
                        "maDichVu": "1827.054",_x000D_
                        "maCSKCB": null,_x000D_
                        "hopDongBenhNhanId": 10858,_x000D_
                        "tiepNhanId": 227276,_x000D_
                        "hopDongId": 579,_x000D_
                        "ngayVao": "02/28/2025 13:44:18",_x000D_
                        "ngayRa": null,_x000D_
                        "ketQuaId": 1604,_x000D_
                        "dichVuId": 1297,_x000D_
                        "namKham": "2025",_x000D_
                        "benhNhanId": 0,_x000D_
                        "bacSiKham": "Võ Việt Tuấn",_x000D_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Tai Mũi Họng",_x000D_
                        "maDichVu": "1827.037",_x000D_
                        "maCSKCB": null,_x000D_
                        "hopDongBenhNhanId": 10859,_x000D_
                        "tiepNhanId": 227276,_x000D_
                        "hopDongId": 580,_x000D_
                        "ngayVao": "02/28/2025 13:16:19",_x000D_
                        "ngayRa": null,_x000D_
                        "ketQuaId": 1605,_x000D_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Tai Mũi Họng",_x000D_
                        "maDichVu": "1827.037",_x000D_
                        "maCSKCB": null,_x000D_
                        "hopDongBenhNhanId": 10858,_x000D_
                        "tiepNhanId": 227276,_x000D_
                        "hopDongId": 579,_x000D_
                        "ngayVao": "02/28/2025 13:15:46",_x000D_
                        "ngayRa": null,_x000D_
                        "ketQuaId": 1604,_x000D_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Mắt",_x000D_
                        "maDichVu": "1827.018",_x000D_
                        "maCSKCB": null,_x000D_
                        "hopDongBenhNhanId": 10859,_x000D_
                        "tiepNhanId": 227276,_x000D_
                        "hopDongId": 580,_x000D_
                        "ngayVao": "02/28/2025 13:11:07",_x000D_
                        "ngayRa": null,_x000D_
                        "ketQuaId": 1605,_x000D_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"tenDichVu": "Khám Mắt",_x000D_
                        "maDichVu": "1827.018",_x000D_
                        "maCSKCB": null,_x000D_
                        "hopDongBenhNhanId": 10858,_x000D_
                        "tiepNhanId": 227276,_x000D_
                        "hopDongId": 579,_x000D_
                        "ngayVao": "02/28/2025 13:10:19",_x000D_
                        "ngayRa": null,_x000D_
                        "ketQuaId": 1604,_x000D_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v>
      </c>
      <c r="I450" s="21" t="s">
        <v>108</v>
      </c>
      <c r="J450" s="6" t="s">
        <v>1433</v>
      </c>
      <c r="K450" s="6" t="s">
        <v>23</v>
      </c>
      <c r="L450" s="6" t="s">
        <v>1460</v>
      </c>
      <c r="M450" s="6" t="s">
        <v>17</v>
      </c>
      <c r="N450" s="6"/>
      <c r="O450" s="6"/>
      <c r="P450" s="6"/>
      <c r="Q450" s="6"/>
      <c r="R450" s="97" t="str">
        <f t="shared" si="17"/>
        <v>View</v>
      </c>
      <c r="S450" s="10"/>
    </row>
    <row r="451" spans="1:19" ht="224.4" x14ac:dyDescent="0.25">
      <c r="A451" s="66"/>
      <c r="B451" s="6" t="s">
        <v>1459</v>
      </c>
      <c r="C451" s="15" t="str">
        <f>IF(B451="","-",IF(ISNA(VLOOKUP($B451,'API List'!$B$4:$S$299,2,0))=TRUE,"",VLOOKUP($B451,'API List'!$B$4:$S$299,2,0)))</f>
        <v>#130</v>
      </c>
      <c r="D451" s="15" t="str">
        <f>IF(B451="","-",IF(ISNA(VLOOKUP($B451,'API List'!$B$4:$S$298,6,0))=TRUE,"",VLOOKUP($B451,'API List'!$B$4:$S$298,6,0)))</f>
        <v>Done</v>
      </c>
      <c r="E451" s="15" t="str">
        <f>IF(B451="","-",IF(ISNA(VLOOKUP($B451,'API List'!$B$4:$S$299,3,0))=TRUE,"",VLOOKUP($B451,'API List'!$B$4:$S$299,3,0)))</f>
        <v>Hồ sơ &gt; hồ sơ khám sức khỏe &gt; chi tiết xét nghiệm &gt; Khám chuyên khoa</v>
      </c>
      <c r="F451" s="15" t="str">
        <f>IF(B451="","-",IF(ISNA(VLOOKUP($B451,'API List'!$B$4:$S$299,9,0))=TRUE,"",VLOOKUP($B451,'API List'!$B$4:$S$299,9,0)))</f>
        <v>POST</v>
      </c>
      <c r="G451" s="15" t="str">
        <f>IF(B451="","-",IF(ISNA(VLOOKUP($B451,'API List'!$B$4:$S$299,14,0))=TRUE,"",VLOOKUP($B451,'API List'!$B$4:$S$299,14,0)))</f>
        <v>{_x000D_
        "maCSKCB": "79071",_x000D_
        "hopDongBenhNhanId": 10859,_x000D_
        "mpi": "250024307",_x000D_
        "tiepNhanId": 227276,_x000D_
        "benhNhanId": 451843,_x000D_
        "ownerId": "68a3e809a2bf6530de0a6afa",_x000D_
        "userId": "68a3e809a2bf6530de0a6afb"_x000D_
	}</v>
      </c>
      <c r="H451" s="15" t="str">
        <f>IF(B451="","-",IF(ISNA(VLOOKUP($B451,'API List'!$B$4:$S$299,15,0))=TRUE,"",VLOOKUP($B451,'API List'!$B$4:$S$299,15,0)))</f>
        <v>{_x000D_
        "amount": 7,_x000D_
        "totalPage": 2147483647,_x000D_
        "page": 0,_x000D_
        "list": [_x000D_
                {_x000D_
                        "tenDichVu": "Khám Nội Tổng Quát",_x000D_
                        "maDichVu": "1827.054",_x000D_
                        "maCSKCB": null,_x000D_
                        "hopDongBenhNhanId": 10859,_x000D_
                        "tiepNhanId": 227276,_x000D_
                        "hopDongId": 580,_x000D_
                        "ngayVao": "03/05/2025 13:59:45",_x000D_
                        "ngayRa": null,_x000D_
                        "ketQuaId": 1605,_x000D_
                        "dichVuId": 1297,_x000D_
                        "namKham": "2025",_x000D_
                        "benhNhanId": 0,_x000D_
                        "bacSiKham": "Nguyễn Văn Anh",_x000D_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Ngoại Tổng Quát",_x000D_
                        "maDichVu": "1827.022",_x000D_
                        "maCSKCB": null,_x000D_
                        "hopDongBenhNhanId": 10859,_x000D_
                        "tiepNhanId": 227276,_x000D_
                        "hopDongId": 580,_x000D_
                        "ngayVao": "03/05/2025 13:58:42",_x000D_
                        "ngayRa": null,_x000D_
                        "ketQuaId": 1605,_x000D_
                        "dichVuId": 1279,_x000D_
                        "namKham": "2025",_x000D_
                        "benhNhanId": 0,_x000D_
                        "bacSiKham": "Nguyễn Thanh An",_x000D_
                        "khamBenhId": 0,_x000D_
                        "chanDoan": null,_x000D_
                        "ketQuaChiTiet": "Ngoại khoa: Chưa ghi nhận bất thường"_x000D_
                },_x000D_
                {_x000D_
                        "tenDichVu": "Khám Nội Tổng Quát",_x000D_
                        "maDichVu": "1827.054",_x000D_
                        "maCSKCB": null,_x000D_
                        "hopDongBenhNhanId": 10858,_x000D_
                        "tiepNhanId": 227276,_x000D_
                        "hopDongId": 579,_x000D_
                        "ngayVao": "02/28/2025 13:44:18",_x000D_
                        "ngayRa": null,_x000D_
                        "ketQuaId": 1604,_x000D_
                        "dichVuId": 1297,_x000D_
                        "namKham": "2025",_x000D_
                        "benhNhanId": 0,_x000D_
                        "bacSiKham": "Võ Việt Tuấn",_x000D_
                        "khamBenhId": 0,_x000D_
                        "chanDoan": null,_x000D_
                        "ketQuaChiTiet": "Tuần hoàn: Chưa ghi nhận bất thường\\nHô hấp: Chưa ghi nhận bất thường\\nTiêu hóa: Chưa ghi nhận bất thường\\nThận - tiết niệu: Chưa ghi nhận bất thường\\nNội tiết :Chưa ghi nhận bất thường\\nCơ - xương - khớp: Chưa ghi nhận bất thường\\nThần kinh: Chưa ghi nhận bất thường\\nTâm thần:Chưa ghi nhận bất thường\\n"_x000D_
                },_x000D_
                {_x000D_
                        "tenDichVu": "Khám Tai Mũi Họng",_x000D_
                        "maDichVu": "1827.037",_x000D_
                        "maCSKCB": null,_x000D_
                        "hopDongBenhNhanId": 10859,_x000D_
                        "tiepNhanId": 227276,_x000D_
                        "hopDongId": 580,_x000D_
                        "ngayVao": "02/28/2025 13:16:19",_x000D_
                        "ngayRa": null,_x000D_
                        "ketQuaId": 1605,_x000D_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Tai Mũi Họng",_x000D_
                        "maDichVu": "1827.037",_x000D_
                        "maCSKCB": null,_x000D_
                        "hopDongBenhNhanId": 10858,_x000D_
                        "tiepNhanId": 227276,_x000D_
                        "hopDongId": 579,_x000D_
                        "ngayVao": "02/28/2025 13:15:46",_x000D_
                        "ngayRa": null,_x000D_
                        "ketQuaId": 1604,_x000D_
                        "dichVuId": 1287,_x000D_
                        "namKham": "2025",_x000D_
                        "benhNhanId": 0,_x000D_
                        "bacSiKham": "Võ Hùng Tuấn",_x000D_
                        "khamBenhId": 0,_x000D_
                        "chanDoan": null,_x000D_
                        "ketQuaChiTiet": "Tai trái nói thường: 5\\nTai trái nói thầm: 0.5\\nTai phải nói thường: 5\\nTai phải nói thầm: 5\\nCác bệnh về tai: Chưa ghi nhận bất thường\\n"_x000D_
                },_x000D_
                {_x000D_
                        "tenDichVu": "Khám Mắt",_x000D_
                        "maDichVu": "1827.018",_x000D_
                        "maCSKCB": null,_x000D_
                        "hopDongBenhNhanId": 10859,_x000D_
                        "tiepNhanId": 227276,_x000D_
                        "hopDongId": 580,_x000D_
                        "ngayVao": "02/28/2025 13:11:07",_x000D_
                        "ngayRa": null,_x000D_
                        "ketQuaId": 1605,_x000D_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"tenDichVu": "Khám Mắt",_x000D_
                        "maDichVu": "1827.018",_x000D_
                        "maCSKCB": null,_x000D_
                        "hopDongBenhNhanId": 10858,_x000D_
                        "tiepNhanId": 227276,_x000D_
                        "hopDongId": 579,_x000D_
                        "ngayVao": "02/28/2025 13:10:19",_x000D_
                        "ngayRa": null,_x000D_
                        "ketQuaId": 1604,_x000D_
                        "dichVuId": 1277,_x000D_
                        "namKham": "2025",_x000D_
                        "benhNhanId": 0,_x000D_
                        "bacSiKham": null,_x000D_
                        "khamBenhId": 0,_x000D_
                        "chanDoan": null,_x000D_
                        "ketQuaChiTiet": "Khám thị lực: \\nKhông kính mắt phải: 10/10\\nKhông kính mắt trái: 10/10\\nCó kính mắt phải: N/A\\nCó kính mắt trái: N/A\\nCác bệnh về mắt: Chưa ghi nhận bất thường\\n"_x000D_
                }_x000D_
        ]_x000D_
	}</v>
      </c>
      <c r="I451" s="21" t="s">
        <v>108</v>
      </c>
      <c r="J451" s="6" t="s">
        <v>1433</v>
      </c>
      <c r="K451" s="6" t="s">
        <v>1362</v>
      </c>
      <c r="L451" s="6" t="s">
        <v>1461</v>
      </c>
      <c r="M451" s="6" t="s">
        <v>17</v>
      </c>
      <c r="N451" s="6"/>
      <c r="O451" s="6"/>
      <c r="P451" s="6"/>
      <c r="Q451" s="6"/>
      <c r="R451" s="97" t="str">
        <f t="shared" si="17"/>
        <v>View</v>
      </c>
      <c r="S451" s="10"/>
    </row>
    <row r="452" spans="1:19" ht="52.8" x14ac:dyDescent="0.25">
      <c r="A452" s="66"/>
      <c r="B452" s="6" t="s">
        <v>1462</v>
      </c>
      <c r="C452" s="15" t="str">
        <f>IF(B452="","-",IF(ISNA(VLOOKUP($B452,'API List'!$B$4:$S$299,2,0))=TRUE,"",VLOOKUP($B452,'API List'!$B$4:$S$299,2,0)))</f>
        <v>#137</v>
      </c>
      <c r="D452" s="15" t="str">
        <f>IF(B452="","-",IF(ISNA(VLOOKUP($B452,'API List'!$B$4:$S$298,6,0))=TRUE,"",VLOOKUP($B452,'API List'!$B$4:$S$298,6,0)))</f>
        <v>Done</v>
      </c>
      <c r="E452" s="15" t="str">
        <f>IF(B452="","-",IF(ISNA(VLOOKUP($B452,'API List'!$B$4:$S$299,3,0))=TRUE,"",VLOOKUP($B452,'API List'!$B$4:$S$299,3,0)))</f>
        <v>Hồ sơ &gt; quản lý  chia sẻ hồ sơ</v>
      </c>
      <c r="F452" s="15" t="str">
        <f>IF(B452="","-",IF(ISNA(VLOOKUP($B452,'API List'!$B$4:$S$299,9,0))=TRUE,"",VLOOKUP($B452,'API List'!$B$4:$S$299,9,0)))</f>
        <v>POST</v>
      </c>
      <c r="G452" s="15" t="str">
        <f>IF(B452="","-",IF(ISNA(VLOOKUP($B452,'API List'!$B$4:$S$299,14,0))=TRUE,"",VLOOKUP($B452,'API List'!$B$4:$S$299,14,0)))</f>
        <v>{_x000D_
        "maCSKCB": "79071",_x000D_
        "mpi": "250004203",_x000D_
        "ownerId": "68a3e809a2bf6530de0a6afa",_x000D_
        "userId": "68a3e809a2bf6530de0a6afb"_x000D_
	}</v>
      </c>
      <c r="H452" s="15" t="str">
        <f>IF(B452="","-",IF(ISNA(VLOOKUP($B452,'API List'!$B$4:$S$299,15,0))=TRUE,"",VLOOKUP($B452,'API List'!$B$4:$S$299,15,0)))</f>
        <v>[{"username":"vu.nguyen+test06@techlabcorp.com","fullName":"TESST","userId":"689d84b2e1388140fef64b79","userInfoId":"689d84b2e1388140fef64b7a","shareDate":null,"mpi":"250004203","unitCode":null,"requestMPI":false},{"username":"tho.huynh+11@techlabcorp.com","fullName":"KHÁM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v>
      </c>
      <c r="I452" s="21" t="s">
        <v>108</v>
      </c>
      <c r="J452" s="6" t="s">
        <v>1433</v>
      </c>
      <c r="K452" s="6" t="s">
        <v>1184</v>
      </c>
      <c r="L452" s="6" t="s">
        <v>1449</v>
      </c>
      <c r="M452" s="6" t="s">
        <v>17</v>
      </c>
      <c r="N452" s="6"/>
      <c r="O452" s="6"/>
      <c r="P452" s="6"/>
      <c r="Q452" s="6"/>
      <c r="R452" s="97" t="str">
        <f t="shared" si="17"/>
        <v>View</v>
      </c>
      <c r="S452" s="10"/>
    </row>
    <row r="453" spans="1:19" ht="52.8" x14ac:dyDescent="0.25">
      <c r="A453" s="66"/>
      <c r="B453" s="6" t="s">
        <v>1462</v>
      </c>
      <c r="C453" s="15" t="str">
        <f>IF(B453="","-",IF(ISNA(VLOOKUP($B453,'API List'!$B$4:$S$299,2,0))=TRUE,"",VLOOKUP($B453,'API List'!$B$4:$S$299,2,0)))</f>
        <v>#137</v>
      </c>
      <c r="D453" s="15" t="str">
        <f>IF(B453="","-",IF(ISNA(VLOOKUP($B453,'API List'!$B$4:$S$298,6,0))=TRUE,"",VLOOKUP($B453,'API List'!$B$4:$S$298,6,0)))</f>
        <v>Done</v>
      </c>
      <c r="E453" s="15" t="str">
        <f>IF(B453="","-",IF(ISNA(VLOOKUP($B453,'API List'!$B$4:$S$299,3,0))=TRUE,"",VLOOKUP($B453,'API List'!$B$4:$S$299,3,0)))</f>
        <v>Hồ sơ &gt; quản lý  chia sẻ hồ sơ</v>
      </c>
      <c r="F453" s="15" t="str">
        <f>IF(B453="","-",IF(ISNA(VLOOKUP($B453,'API List'!$B$4:$S$299,9,0))=TRUE,"",VLOOKUP($B453,'API List'!$B$4:$S$299,9,0)))</f>
        <v>POST</v>
      </c>
      <c r="G453" s="15" t="str">
        <f>IF(B453="","-",IF(ISNA(VLOOKUP($B453,'API List'!$B$4:$S$299,14,0))=TRUE,"",VLOOKUP($B453,'API List'!$B$4:$S$299,14,0)))</f>
        <v>{_x000D_
        "maCSKCB": "79071",_x000D_
        "mpi": "250004203",_x000D_
        "ownerId": "68a3e809a2bf6530de0a6afa",_x000D_
        "userId": "68a3e809a2bf6530de0a6afb"_x000D_
	}</v>
      </c>
      <c r="H453" s="15" t="str">
        <f>IF(B453="","-",IF(ISNA(VLOOKUP($B453,'API List'!$B$4:$S$299,15,0))=TRUE,"",VLOOKUP($B453,'API List'!$B$4:$S$299,15,0)))</f>
        <v>[{"username":"vu.nguyen+test06@techlabcorp.com","fullName":"TESST","userId":"689d84b2e1388140fef64b79","userInfoId":"689d84b2e1388140fef64b7a","shareDate":null,"mpi":"250004203","unitCode":null,"requestMPI":false},{"username":"tho.huynh+11@techlabcorp.com","fullName":"KHÁM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v>
      </c>
      <c r="I453" s="21" t="s">
        <v>108</v>
      </c>
      <c r="J453" s="6" t="s">
        <v>1433</v>
      </c>
      <c r="K453" s="6" t="s">
        <v>23</v>
      </c>
      <c r="L453" s="6" t="s">
        <v>1463</v>
      </c>
      <c r="M453" s="6" t="s">
        <v>17</v>
      </c>
      <c r="N453" s="6"/>
      <c r="O453" s="6"/>
      <c r="P453" s="6"/>
      <c r="Q453" s="6"/>
      <c r="R453" s="97" t="str">
        <f t="shared" si="17"/>
        <v>View</v>
      </c>
      <c r="S453" s="10"/>
    </row>
    <row r="454" spans="1:19" ht="52.8" x14ac:dyDescent="0.25">
      <c r="A454" s="66"/>
      <c r="B454" s="6" t="s">
        <v>1462</v>
      </c>
      <c r="C454" s="15" t="str">
        <f>IF(B454="","-",IF(ISNA(VLOOKUP($B454,'API List'!$B$4:$S$299,2,0))=TRUE,"",VLOOKUP($B454,'API List'!$B$4:$S$299,2,0)))</f>
        <v>#137</v>
      </c>
      <c r="D454" s="15" t="str">
        <f>IF(B454="","-",IF(ISNA(VLOOKUP($B454,'API List'!$B$4:$S$298,6,0))=TRUE,"",VLOOKUP($B454,'API List'!$B$4:$S$298,6,0)))</f>
        <v>Done</v>
      </c>
      <c r="E454" s="15" t="str">
        <f>IF(B454="","-",IF(ISNA(VLOOKUP($B454,'API List'!$B$4:$S$299,3,0))=TRUE,"",VLOOKUP($B454,'API List'!$B$4:$S$299,3,0)))</f>
        <v>Hồ sơ &gt; quản lý  chia sẻ hồ sơ</v>
      </c>
      <c r="F454" s="15" t="str">
        <f>IF(B454="","-",IF(ISNA(VLOOKUP($B454,'API List'!$B$4:$S$299,9,0))=TRUE,"",VLOOKUP($B454,'API List'!$B$4:$S$299,9,0)))</f>
        <v>POST</v>
      </c>
      <c r="G454" s="15" t="str">
        <f>IF(B454="","-",IF(ISNA(VLOOKUP($B454,'API List'!$B$4:$S$299,14,0))=TRUE,"",VLOOKUP($B454,'API List'!$B$4:$S$299,14,0)))</f>
        <v>{_x000D_
        "maCSKCB": "79071",_x000D_
        "mpi": "250004203",_x000D_
        "ownerId": "68a3e809a2bf6530de0a6afa",_x000D_
        "userId": "68a3e809a2bf6530de0a6afb"_x000D_
	}</v>
      </c>
      <c r="H454" s="15" t="str">
        <f>IF(B454="","-",IF(ISNA(VLOOKUP($B454,'API List'!$B$4:$S$299,15,0))=TRUE,"",VLOOKUP($B454,'API List'!$B$4:$S$299,15,0)))</f>
        <v>[{"username":"vu.nguyen+test06@techlabcorp.com","fullName":"TESST","userId":"689d84b2e1388140fef64b79","userInfoId":"689d84b2e1388140fef64b7a","shareDate":null,"mpi":"250004203","unitCode":null,"requestMPI":false},{"username":"tho.huynh+11@techlabcorp.com","fullName":"KHÁM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v>
      </c>
      <c r="I454" s="21" t="s">
        <v>108</v>
      </c>
      <c r="J454" s="6" t="s">
        <v>1433</v>
      </c>
      <c r="K454" s="6" t="s">
        <v>1362</v>
      </c>
      <c r="L454" s="6" t="s">
        <v>1464</v>
      </c>
      <c r="M454" s="6" t="s">
        <v>12</v>
      </c>
      <c r="N454" s="6"/>
      <c r="O454" s="6"/>
      <c r="P454" s="179" t="s">
        <v>1245</v>
      </c>
      <c r="Q454" s="6" t="s">
        <v>1465</v>
      </c>
      <c r="R454" s="97" t="str">
        <f t="shared" si="17"/>
        <v>View</v>
      </c>
      <c r="S454" s="10"/>
    </row>
    <row r="455" spans="1:19" ht="52.8" x14ac:dyDescent="0.25">
      <c r="A455" s="66"/>
      <c r="B455" s="6" t="s">
        <v>1462</v>
      </c>
      <c r="C455" s="15" t="str">
        <f>IF(B455="","-",IF(ISNA(VLOOKUP($B455,'API List'!$B$4:$S$299,2,0))=TRUE,"",VLOOKUP($B455,'API List'!$B$4:$S$299,2,0)))</f>
        <v>#137</v>
      </c>
      <c r="D455" s="15" t="str">
        <f>IF(B455="","-",IF(ISNA(VLOOKUP($B455,'API List'!$B$4:$S$298,6,0))=TRUE,"",VLOOKUP($B455,'API List'!$B$4:$S$298,6,0)))</f>
        <v>Done</v>
      </c>
      <c r="E455" s="15" t="str">
        <f>IF(B455="","-",IF(ISNA(VLOOKUP($B455,'API List'!$B$4:$S$299,3,0))=TRUE,"",VLOOKUP($B455,'API List'!$B$4:$S$299,3,0)))</f>
        <v>Hồ sơ &gt; quản lý  chia sẻ hồ sơ</v>
      </c>
      <c r="F455" s="15" t="str">
        <f>IF(B455="","-",IF(ISNA(VLOOKUP($B455,'API List'!$B$4:$S$299,9,0))=TRUE,"",VLOOKUP($B455,'API List'!$B$4:$S$299,9,0)))</f>
        <v>POST</v>
      </c>
      <c r="G455" s="15" t="str">
        <f>IF(B455="","-",IF(ISNA(VLOOKUP($B455,'API List'!$B$4:$S$299,14,0))=TRUE,"",VLOOKUP($B455,'API List'!$B$4:$S$299,14,0)))</f>
        <v>{_x000D_
        "maCSKCB": "79071",_x000D_
        "mpi": "250004203",_x000D_
        "ownerId": "68a3e809a2bf6530de0a6afa",_x000D_
        "userId": "68a3e809a2bf6530de0a6afb"_x000D_
	}</v>
      </c>
      <c r="H455" s="15" t="str">
        <f>IF(B455="","-",IF(ISNA(VLOOKUP($B455,'API List'!$B$4:$S$299,15,0))=TRUE,"",VLOOKUP($B455,'API List'!$B$4:$S$299,15,0)))</f>
        <v>[{"username":"vu.nguyen+test06@techlabcorp.com","fullName":"TESST","userId":"689d84b2e1388140fef64b79","userInfoId":"689d84b2e1388140fef64b7a","shareDate":null,"mpi":"250004203","unitCode":null,"requestMPI":false},{"username":"tho.huynh+11@techlabcorp.com","fullName":"KHÁM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v>
      </c>
      <c r="I455" s="21" t="s">
        <v>108</v>
      </c>
      <c r="J455" s="6" t="s">
        <v>1433</v>
      </c>
      <c r="K455" s="6" t="s">
        <v>1319</v>
      </c>
      <c r="L455" s="6" t="s">
        <v>1466</v>
      </c>
      <c r="M455" s="6" t="s">
        <v>17</v>
      </c>
      <c r="N455" s="6"/>
      <c r="O455" s="6"/>
      <c r="P455" s="6"/>
      <c r="Q455" s="6"/>
      <c r="R455" s="97" t="str">
        <f t="shared" si="17"/>
        <v>View</v>
      </c>
      <c r="S455" s="10"/>
    </row>
    <row r="456" spans="1:19" ht="52.8" x14ac:dyDescent="0.25">
      <c r="A456" s="66"/>
      <c r="B456" s="6" t="s">
        <v>1467</v>
      </c>
      <c r="C456" s="15" t="str">
        <f>IF(B456="","-",IF(ISNA(VLOOKUP($B456,'API List'!$B$4:$S$299,2,0))=TRUE,"",VLOOKUP($B456,'API List'!$B$4:$S$299,2,0)))</f>
        <v>#160</v>
      </c>
      <c r="D456" s="15" t="str">
        <f>IF(B456="","-",IF(ISNA(VLOOKUP($B456,'API List'!$B$4:$S$298,6,0))=TRUE,"",VLOOKUP($B456,'API List'!$B$4:$S$298,6,0)))</f>
        <v>Done</v>
      </c>
      <c r="E456" s="15" t="str">
        <f>IF(B456="","-",IF(ISNA(VLOOKUP($B456,'API List'!$B$4:$S$299,3,0))=TRUE,"",VLOOKUP($B456,'API List'!$B$4:$S$299,3,0)))</f>
        <v>Hồ  sơ &gt; danh sách cận lâm sàng &gt; xét nghiệm</v>
      </c>
      <c r="F456" s="15" t="str">
        <f>IF(B456="","-",IF(ISNA(VLOOKUP($B456,'API List'!$B$4:$S$299,9,0))=TRUE,"",VLOOKUP($B456,'API List'!$B$4:$S$299,9,0)))</f>
        <v>POST</v>
      </c>
      <c r="G456" s="15" t="str">
        <f>IF(B456="","-",IF(ISNA(VLOOKUP($B456,'API List'!$B$4:$S$299,14,0))=TRUE,"",VLOOKUP($B456,'API List'!$B$4:$S$299,14,0)))</f>
        <v>{_x000D_
        "maCSKCB": "79071",_x000D_
        "mpi": "230246613",_x000D_
        "ownerId": "68a3e809a2bf6530de0a6afa",_x000D_
        "userId": "68a54fee7883724f8a680927"_x000D_
	}</v>
      </c>
      <c r="H456" s="15" t="str">
        <f>IF(B456="","-",IF(ISNA(VLOOKUP($B456,'API List'!$B$4:$S$299,15,0))=TRUE,"",VLOOKUP($B456,'API List'!$B$4:$S$299,15,0)))</f>
        <v>[{"dichVuId":468,"tenXetNghiem":"Tổng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v>
      </c>
      <c r="I456" s="21" t="s">
        <v>108</v>
      </c>
      <c r="J456" s="6" t="s">
        <v>1433</v>
      </c>
      <c r="K456" s="6" t="s">
        <v>1184</v>
      </c>
      <c r="L456" s="6" t="s">
        <v>1449</v>
      </c>
      <c r="M456" s="6" t="s">
        <v>17</v>
      </c>
      <c r="N456" s="6"/>
      <c r="O456" s="6"/>
      <c r="P456" s="6"/>
      <c r="Q456" s="6"/>
      <c r="R456" s="97" t="str">
        <f t="shared" si="17"/>
        <v>View</v>
      </c>
      <c r="S456" s="10"/>
    </row>
    <row r="457" spans="1:19" ht="52.8" x14ac:dyDescent="0.25">
      <c r="A457" s="66"/>
      <c r="B457" s="6" t="s">
        <v>1467</v>
      </c>
      <c r="C457" s="15" t="str">
        <f>IF(B457="","-",IF(ISNA(VLOOKUP($B457,'API List'!$B$4:$S$299,2,0))=TRUE,"",VLOOKUP($B457,'API List'!$B$4:$S$299,2,0)))</f>
        <v>#160</v>
      </c>
      <c r="D457" s="15" t="str">
        <f>IF(B457="","-",IF(ISNA(VLOOKUP($B457,'API List'!$B$4:$S$298,6,0))=TRUE,"",VLOOKUP($B457,'API List'!$B$4:$S$298,6,0)))</f>
        <v>Done</v>
      </c>
      <c r="E457" s="15" t="str">
        <f>IF(B457="","-",IF(ISNA(VLOOKUP($B457,'API List'!$B$4:$S$299,3,0))=TRUE,"",VLOOKUP($B457,'API List'!$B$4:$S$299,3,0)))</f>
        <v>Hồ  sơ &gt; danh sách cận lâm sàng &gt; xét nghiệm</v>
      </c>
      <c r="F457" s="15" t="str">
        <f>IF(B457="","-",IF(ISNA(VLOOKUP($B457,'API List'!$B$4:$S$299,9,0))=TRUE,"",VLOOKUP($B457,'API List'!$B$4:$S$299,9,0)))</f>
        <v>POST</v>
      </c>
      <c r="G457" s="15" t="str">
        <f>IF(B457="","-",IF(ISNA(VLOOKUP($B457,'API List'!$B$4:$S$299,14,0))=TRUE,"",VLOOKUP($B457,'API List'!$B$4:$S$299,14,0)))</f>
        <v>{_x000D_
        "maCSKCB": "79071",_x000D_
        "mpi": "230246613",_x000D_
        "ownerId": "68a3e809a2bf6530de0a6afa",_x000D_
        "userId": "68a54fee7883724f8a680927"_x000D_
	}</v>
      </c>
      <c r="H457" s="15" t="str">
        <f>IF(B457="","-",IF(ISNA(VLOOKUP($B457,'API List'!$B$4:$S$299,15,0))=TRUE,"",VLOOKUP($B457,'API List'!$B$4:$S$299,15,0)))</f>
        <v>[{"dichVuId":468,"tenXetNghiem":"Tổng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v>
      </c>
      <c r="I457" s="21" t="s">
        <v>108</v>
      </c>
      <c r="J457" s="6" t="s">
        <v>1433</v>
      </c>
      <c r="K457" s="6" t="s">
        <v>23</v>
      </c>
      <c r="L457" s="6" t="s">
        <v>1463</v>
      </c>
      <c r="M457" s="6" t="s">
        <v>17</v>
      </c>
      <c r="N457" s="6"/>
      <c r="O457" s="6"/>
      <c r="P457" s="6"/>
      <c r="Q457" s="6"/>
      <c r="R457" s="97" t="str">
        <f t="shared" si="16"/>
        <v>View</v>
      </c>
      <c r="S457" s="10"/>
    </row>
    <row r="458" spans="1:19" ht="92.4" x14ac:dyDescent="0.25">
      <c r="A458" s="66"/>
      <c r="B458" s="6" t="s">
        <v>1467</v>
      </c>
      <c r="C458" s="15" t="str">
        <f>IF(B458="","-",IF(ISNA(VLOOKUP($B458,'API List'!$B$4:$S$299,2,0))=TRUE,"",VLOOKUP($B458,'API List'!$B$4:$S$299,2,0)))</f>
        <v>#160</v>
      </c>
      <c r="D458" s="15" t="str">
        <f>IF(B458="","-",IF(ISNA(VLOOKUP($B458,'API List'!$B$4:$S$298,6,0))=TRUE,"",VLOOKUP($B458,'API List'!$B$4:$S$298,6,0)))</f>
        <v>Done</v>
      </c>
      <c r="E458" s="15" t="str">
        <f>IF(B458="","-",IF(ISNA(VLOOKUP($B458,'API List'!$B$4:$S$299,3,0))=TRUE,"",VLOOKUP($B458,'API List'!$B$4:$S$299,3,0)))</f>
        <v>Hồ  sơ &gt; danh sách cận lâm sàng &gt; xét nghiệm</v>
      </c>
      <c r="F458" s="15" t="str">
        <f>IF(B458="","-",IF(ISNA(VLOOKUP($B458,'API List'!$B$4:$S$299,9,0))=TRUE,"",VLOOKUP($B458,'API List'!$B$4:$S$299,9,0)))</f>
        <v>POST</v>
      </c>
      <c r="G458" s="15" t="str">
        <f>IF(B458="","-",IF(ISNA(VLOOKUP($B458,'API List'!$B$4:$S$299,14,0))=TRUE,"",VLOOKUP($B458,'API List'!$B$4:$S$299,14,0)))</f>
        <v>{_x000D_
        "maCSKCB": "79071",_x000D_
        "mpi": "230246613",_x000D_
        "ownerId": "68a3e809a2bf6530de0a6afa",_x000D_
        "userId": "68a54fee7883724f8a680927"_x000D_
	}</v>
      </c>
      <c r="H458" s="15" t="str">
        <f>IF(B458="","-",IF(ISNA(VLOOKUP($B458,'API List'!$B$4:$S$299,15,0))=TRUE,"",VLOOKUP($B458,'API List'!$B$4:$S$299,15,0)))</f>
        <v>[{"dichVuId":468,"tenXetNghiem":"Tổng phân tích tế bào máu bằng máy đếm laser [máu]","kqXetNghiemId":18423,"ngayYLenh":"10/05/2023 00:00:00","maNhom":"0111","tenNhom":"XN Huyết Học","thongTinXetNghiem":[{"dichVuId":468,"key":"Tổng phân tích tế bào máu bằng máy đếm laser [máu]","value":"","mucBinhThuong":"","mucBinhThuongMin":"","mucBinhThuongMax":"","batThuong":"0","donViTinh":""},{"dichVuId":472,"key":"Leukocytes(WBC)","value":"7.08","mucBinhThuong":"3.70 - 10.1","mucBinhThuongMin":"3.7","mucBinhThuongMax":"10.1","batThuong":"0","donViTinh":"10E9/L"},{"dichVuId":473,"key":"Neutrophils","value":"53.40","mucBinhThuong":"39.3 - 73.7","mucBinhThuongMin":"39.3","mucBinhThuongMax":"73.7","batThuong":"0","donViTinh":"%"},{"dichVuId":474,"key":"Eosinophils","value":"4.46","mucBinhThuong":"0.600 - 7.30","mucBinhThuongMin":"0.6","mucBinhThuongMax":"7.3","batThuong":"0","donViTinh":"%"},{"dichVuId":475,"key":"Monocytes","value":"8.89","mucBinhThuong":"4.40 - 12.7","mucBinhThuongMin":"4.4","mucBinhThuongMax":"12.7","batThuong":"0","donViTinh":"%"},{"dichVuId":476,"key":"Basophils","value":"0.42","mucBinhThuong":"0.00 - 1.70","mucBinhThuongMin":"0","mucBinhThuongMax":"1.7","batThuong":"0","donViTinh":"%"},{"dichVuId":477,"key":"Lymphocytes","value":"32.80","mucBinhThuong":"18.0 - 48.3","mucBinhThuongMin":"18","mucBinhThuongMax":"48.3","batThuong":"0","donViTinh":"%"},{"dichVuId":478,"key":"Neutrophils#","value":"3.78","mucBinhThuong":"1.63 - 6.96","mucBinhThuongMin":"1.63","mucBinhThuongMax":"6.96","batThuong":"0","donViTinh":"10E9/L"},{"dichVuId":479,"key":"Eosinophils#","value":"0.32","mucBinhThuong":"0.030 - 0.440","mucBinhThuongMin":"0.03","mucBinhThuongMax":"0.44","batThuong":"0","donViTinh":"10E9/L"},{"dichVuId":480,"key":"Monocytes#","value":"0.63","mucBinhThuong":"0.240 - 0.790","mucBinhThuongMin":"0.24","mucBinhThuongMax":"0.79","batThuong":"0","donViTinh":"10E9/L"},{"dichVuId":481,"key":"Basophils#","value":"0.03","mucBinhThuong":"0.00 - 0.080","mucBinhThuongMin":"","mucBinhThuongMax":"0.08","batThuong":"0","donViTinh":"10E9/L"},{"dichVuId":482,"key":"Lymphocytes#","value":"2.32","mucBinhThuong":"1.09 - 2.99","mucBinhThuongMin":"1.09","mucBinhThuongMax":"2.99","batThuong":"0","donViTinh":"10E9/L"},{"dichVuId":483,"key":"Erythrocytes(RBC)","value":"5.25","mucBinhThuong":"(4.06 - 5.58)","mucBinhThuongMin":"4.06","mucBinhThuongMax":"5.58","batThuong":"0","donViTinh":"10E12/L"},{"dichVuId":484,"key":"Hematocrit","value":"0.50","mucBinhThuong":"0.377 - 0.537","mucBinhThuongMin":"0.377","mucBinhThuongMax":"0.537","batThuong":"0","donViTinh":"L/L"},{"dichVuId":485,"key":"MCV","value":"95.8","mucBinhThuong":"81.1 - 96.0","mucBinhThuongMin":"81.1","mucBinhThuongMax":"96","batThuong":"0","donViTinh":"fL"},{"dichVuId":486,"key":"MCH","value":"30.5","mucBinhThuong":"27.0 - 31.2","mucBinhThuongMin":"27","mucBinhThuongMax":"31.2","batThuong":"0","donViTinh":"pg"},{"dichVuId":487,"key":"MCHC","value":"318.0","mucBinhThuong":"318.0 - 354.0","mucBinhThuongMin":"318","mucBinhThuongMax":"354","batThuong":"0","donViTinh":"g/L"},{"dichVuId":488,"key":"RDW","value":"12.90","mucBinhThuong":"11.5 - 14.5","mucBinhThuongMin":"11.5","mucBinhThuongMax":"14.5","batThuong":"0","donViTinh":"%CV"},{"dichVuId":489,"key":"Hemoglobin","value":"160.00","mucBinhThuong":"129 - 159","mucBinhThuongMin":"129","mucBinhThuongMax":"159","batThuong":"1","donViTinh":"g/L"},{"dichVuId":490,"key":"Platelets(PLT)","value":"324.0","mucBinhThuong":"155 - 366","mucBinhThuongMin":"150","mucBinhThuongMax":"400","batThuong":"0","donViTinh":"10E9/L"},{"dichVuId":491,"key":"MPV","value":"9.53","mucBinhThuong":"6.90 - 10.6","mucBinhThuongMin":"6.9","mucBinhThuongMax":"10.6","batThuong":"0","donViTinh":"fL"},{"dichVuId":493,"key":"PDW","value":"12.70","mucBinhThuong":"0.00 - 99.9","mucBinhThuongMin":"0","mucBinhThuongMax":"99.9","batThuong":"0","donViTinh":"10(SCG)"}]},{"dichVuId":81,"tenXetNghiem":"AST (SGOT) [máu]","kqXetNghiemId":18420,"ngayYLenh":"10/05/2023 00:00:00","maNhom":"0101","tenNhom":"XN Sinh Hóa","thongTinXetNghiem":[{"dichVuId":81,"key":"AST (SGOT) [máu]","value":"22.64","mucBinhThuong":"( 5 - 34 )","mucBinhThuongMin":"5","mucBinhThuongMax":"34","batThuong":"0","donViTinh":"U/L"}]},{"dichVuId":82,"tenXetNghiem":"ALT (SGPT) [máu]","kqXetNghiemId":18419,"ngayYLenh":"10/05/2023 00:00:00","maNhom":"0101","tenNhom":"XN Sinh Hóa","thongTinXetNghiem":[{"dichVuId":82,"key":"ALT (SGPT) [máu]","value":"24.28","mucBinhThuong":"( 0 - 55 )","mucBinhThuongMin":"0","mucBinhThuongMax":"55","batThuong":"0","donViTinh":"U/L"}]},{"dichVuId":41,"tenXetNghiem":"Creatinine [máu]","kqXetNghiemId":18421,"ngayYLenh":"10/05/2023 00:00:00","maNhom":"0101","tenNhom":"XN Sinh Hóa","thongTinXetNghiem":[{"dichVuId":41,"key":"Creatinine [máu]","value":"62.85","mucBinhThuong":"( 63.6 - 110.5)","mucBinhThuongMin":"63.6","mucBinhThuongMax":"110.5","batThuong":"1","donViTinh":"µmol/L"}]},{"dichVuId":42,"tenXetNghiem":"Glucose [máu]","kqXetNghiemId":18422,"ngayYLenh":"10/05/2023 00:00:00","maNhom":"0101","tenNhom":"XN Sinh Hóa","thongTinXetNghiem":[{"dichVuId":42,"key":"Glucose [máu]","value":"4.91","mucBinhThuong":"(4.1 - 5.6)","mucBinhThuongMin":"4.1","mucBinhThuongMax":"5.6","batThuong":"0","donViTinh":"mmol/L"}]},{"dichVuId":592,"tenXetNghiem":"Tổng phân tích nước tiểu","kqXetNghiemId":18473,"ngayYLenh":"10/05/2023 00:00:00","maNhom":"01","tenNhom":"XÉT NGHIỆM","thongTinXetNghiem":[{"dichVuId":592,"key":"Tổng phân tích nước tiểu","value":"","mucBinhThuong":"","mucBinhThuongMin":"","mucBinhThuongMax":"","batThuong":"0","donViTinh":""},{"dichVuId":626,"key":"S.G","value":"1.026","mucBinhThuong":"(1.01 - 1.025)","mucBinhThuongMin":"1.01","mucBinhThuongMax":"1.025","batThuong":"1","donViTinh":""},{"dichVuId":627,"key":"LEU","value":"neg","mucBinhThuong":"(Negative:&lt;10)","mucBinhThuongMin":"","mucBinhThuongMax":"10","batThuong":"0","donViTinh":"Leu/µL"},{"dichVuId":628,"key":"NIT","value":"neg","mucBinhThuong":"(Negative)","mucBinhThuongMin":"","mucBinhThuongMax":"","batThuong":"0","donViTinh":""},{"dichVuId":629,"key":"pH","value":"6","mucBinhThuong":"(5 - 8)","mucBinhThuongMin":"5","mucBinhThuongMax":"8","batThuong":"0","donViTinh":""},{"dichVuId":630,"key":"ERY","value":"10","mucBinhThuong":"(Negative:&lt;18)","mucBinhThuongMin":"","mucBinhThuongMax":"18","batThuong":"0","donViTinh":"Ery/µL"},{"dichVuId":631,"key":"PRO","value":"neg","mucBinhThuong":"(Negative:&lt;30)","mucBinhThuongMin":"","mucBinhThuongMax":"30","batThuong":"0","donViTinh":"mg/dL"},{"dichVuId":632,"key":"GLU","value":"norm","mucBinhThuong":"(Normal:&lt;25)","mucBinhThuongMin":"","mucBinhThuongMax":"25","batThuong":"0","donViTinh":"mg/dL"},{"dichVuId":633,"key":"KET","value":"neg","mucBinhThuong":"(Negative:&lt;10)","mucBinhThuongMin":"","mucBinhThuongMax":"10","batThuong":"0","donViTinh":"mg/dL"},{"dichVuId":634,"key":"URO","value":"norm","mucBinhThuong":"(Normal:&lt;1)","mucBinhThuongMin":"","mucBinhThuongMax":"1","batThuong":"0","donViTinh":"mg/dL"},{"dichVuId":635,"key":"BIL","value":"neg","mucBinhThuong":"(Negative:&lt;0.5)","mucBinhThuongMin":"","mucBinhThuongMax":"0.5","batThuong":"0","donViTinh":"mg/dL"}]}]</v>
      </c>
      <c r="I458" s="21" t="s">
        <v>108</v>
      </c>
      <c r="J458" s="6" t="s">
        <v>1433</v>
      </c>
      <c r="K458" s="6" t="s">
        <v>1362</v>
      </c>
      <c r="L458" s="6" t="s">
        <v>1468</v>
      </c>
      <c r="M458" s="6" t="s">
        <v>17</v>
      </c>
      <c r="N458" s="6"/>
      <c r="O458" s="6"/>
      <c r="P458" s="6"/>
      <c r="Q458" s="6"/>
      <c r="R458" s="97" t="str">
        <f t="shared" si="16"/>
        <v>View</v>
      </c>
      <c r="S458" s="10"/>
    </row>
    <row r="459" spans="1:19" ht="52.8" x14ac:dyDescent="0.25">
      <c r="A459" s="66"/>
      <c r="B459" s="6" t="s">
        <v>1469</v>
      </c>
      <c r="C459" s="15" t="str">
        <f>IF(B459="","-",IF(ISNA(VLOOKUP($B459,'API List'!$B$4:$S$299,2,0))=TRUE,"",VLOOKUP($B459,'API List'!$B$4:$S$299,2,0)))</f>
        <v>#161</v>
      </c>
      <c r="D459" s="15" t="str">
        <f>IF(B459="","-",IF(ISNA(VLOOKUP($B459,'API List'!$B$4:$S$298,6,0))=TRUE,"",VLOOKUP($B459,'API List'!$B$4:$S$298,6,0)))</f>
        <v>Done</v>
      </c>
      <c r="E459" s="15" t="str">
        <f>IF(B459="","-",IF(ISNA(VLOOKUP($B459,'API List'!$B$4:$S$299,3,0))=TRUE,"",VLOOKUP($B459,'API List'!$B$4:$S$299,3,0)))</f>
        <v>Hồ  sơ &gt; danh sách cận lâm sàng &gt; kết quả cận lâm sàng</v>
      </c>
      <c r="F459" s="15" t="str">
        <f>IF(B459="","-",IF(ISNA(VLOOKUP($B459,'API List'!$B$4:$S$299,9,0))=TRUE,"",VLOOKUP($B459,'API List'!$B$4:$S$299,9,0)))</f>
        <v>POST</v>
      </c>
      <c r="G459" s="15" t="str">
        <f>IF(B459="","-",IF(ISNA(VLOOKUP($B459,'API List'!$B$4:$S$299,14,0))=TRUE,"",VLOOKUP($B459,'API List'!$B$4:$S$299,14,0)))</f>
        <v>{_x000D_
        "maCSKCB": "79071",_x000D_
        "mpi": "230246613",_x000D_
        "ownerId": "68a3e809a2bf6530de0a6afa",_x000D_
        "userId": "68a54fee7883724f8a680927"_x000D_
	}</v>
      </c>
      <c r="H459" s="15" t="str">
        <f>IF(B459="","-",IF(ISNA(VLOOKUP($B459,'API List'!$B$4:$S$299,15,0))=TRUE,"",VLOOKUP($B459,'API List'!$B$4:$S$299,15,0)))</f>
        <v>[{"khamBenhId":null,"dichVuId":"1120","tenXetNghiem":"Siêu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v>
      </c>
      <c r="I459" s="21" t="s">
        <v>108</v>
      </c>
      <c r="J459" s="6" t="s">
        <v>1433</v>
      </c>
      <c r="K459" s="6" t="s">
        <v>1184</v>
      </c>
      <c r="L459" s="6" t="s">
        <v>1449</v>
      </c>
      <c r="M459" s="6" t="s">
        <v>17</v>
      </c>
      <c r="N459" s="6"/>
      <c r="O459" s="6"/>
      <c r="P459" s="6"/>
      <c r="Q459" s="6"/>
      <c r="R459" s="97" t="str">
        <f t="shared" si="16"/>
        <v>View</v>
      </c>
      <c r="S459" s="10"/>
    </row>
    <row r="460" spans="1:19" ht="52.8" x14ac:dyDescent="0.25">
      <c r="A460" s="66"/>
      <c r="B460" s="6" t="s">
        <v>1469</v>
      </c>
      <c r="C460" s="15" t="str">
        <f>IF(B460="","-",IF(ISNA(VLOOKUP($B460,'API List'!$B$4:$S$299,2,0))=TRUE,"",VLOOKUP($B460,'API List'!$B$4:$S$299,2,0)))</f>
        <v>#161</v>
      </c>
      <c r="D460" s="15" t="str">
        <f>IF(B460="","-",IF(ISNA(VLOOKUP($B460,'API List'!$B$4:$S$298,6,0))=TRUE,"",VLOOKUP($B460,'API List'!$B$4:$S$298,6,0)))</f>
        <v>Done</v>
      </c>
      <c r="E460" s="15" t="str">
        <f>IF(B460="","-",IF(ISNA(VLOOKUP($B460,'API List'!$B$4:$S$299,3,0))=TRUE,"",VLOOKUP($B460,'API List'!$B$4:$S$299,3,0)))</f>
        <v>Hồ  sơ &gt; danh sách cận lâm sàng &gt; kết quả cận lâm sàng</v>
      </c>
      <c r="F460" s="15" t="str">
        <f>IF(B460="","-",IF(ISNA(VLOOKUP($B460,'API List'!$B$4:$S$299,9,0))=TRUE,"",VLOOKUP($B460,'API List'!$B$4:$S$299,9,0)))</f>
        <v>POST</v>
      </c>
      <c r="G460" s="15" t="str">
        <f>IF(B460="","-",IF(ISNA(VLOOKUP($B460,'API List'!$B$4:$S$299,14,0))=TRUE,"",VLOOKUP($B460,'API List'!$B$4:$S$299,14,0)))</f>
        <v>{_x000D_
        "maCSKCB": "79071",_x000D_
        "mpi": "230246613",_x000D_
        "ownerId": "68a3e809a2bf6530de0a6afa",_x000D_
        "userId": "68a54fee7883724f8a680927"_x000D_
	}</v>
      </c>
      <c r="H460" s="15" t="str">
        <f>IF(B460="","-",IF(ISNA(VLOOKUP($B460,'API List'!$B$4:$S$299,15,0))=TRUE,"",VLOOKUP($B460,'API List'!$B$4:$S$299,15,0)))</f>
        <v>[{"khamBenhId":null,"dichVuId":"1120","tenXetNghiem":"Siêu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v>
      </c>
      <c r="I460" s="21" t="s">
        <v>108</v>
      </c>
      <c r="J460" s="6" t="s">
        <v>1433</v>
      </c>
      <c r="K460" s="6" t="s">
        <v>23</v>
      </c>
      <c r="L460" s="6" t="s">
        <v>1463</v>
      </c>
      <c r="M460" s="6" t="s">
        <v>17</v>
      </c>
      <c r="N460" s="6"/>
      <c r="O460" s="6"/>
      <c r="P460" s="6"/>
      <c r="Q460" s="6"/>
      <c r="R460" s="97" t="str">
        <f t="shared" si="16"/>
        <v>View</v>
      </c>
      <c r="S460" s="10"/>
    </row>
    <row r="461" spans="1:19" ht="92.4" x14ac:dyDescent="0.25">
      <c r="A461" s="66"/>
      <c r="B461" s="6" t="s">
        <v>1469</v>
      </c>
      <c r="C461" s="15" t="str">
        <f>IF(B461="","-",IF(ISNA(VLOOKUP($B461,'API List'!$B$4:$S$299,2,0))=TRUE,"",VLOOKUP($B461,'API List'!$B$4:$S$299,2,0)))</f>
        <v>#161</v>
      </c>
      <c r="D461" s="15" t="str">
        <f>IF(B461="","-",IF(ISNA(VLOOKUP($B461,'API List'!$B$4:$S$298,6,0))=TRUE,"",VLOOKUP($B461,'API List'!$B$4:$S$298,6,0)))</f>
        <v>Done</v>
      </c>
      <c r="E461" s="15" t="str">
        <f>IF(B461="","-",IF(ISNA(VLOOKUP($B461,'API List'!$B$4:$S$299,3,0))=TRUE,"",VLOOKUP($B461,'API List'!$B$4:$S$299,3,0)))</f>
        <v>Hồ  sơ &gt; danh sách cận lâm sàng &gt; kết quả cận lâm sàng</v>
      </c>
      <c r="F461" s="15" t="str">
        <f>IF(B461="","-",IF(ISNA(VLOOKUP($B461,'API List'!$B$4:$S$299,9,0))=TRUE,"",VLOOKUP($B461,'API List'!$B$4:$S$299,9,0)))</f>
        <v>POST</v>
      </c>
      <c r="G461" s="15" t="str">
        <f>IF(B461="","-",IF(ISNA(VLOOKUP($B461,'API List'!$B$4:$S$299,14,0))=TRUE,"",VLOOKUP($B461,'API List'!$B$4:$S$299,14,0)))</f>
        <v>{_x000D_
        "maCSKCB": "79071",_x000D_
        "mpi": "230246613",_x000D_
        "ownerId": "68a3e809a2bf6530de0a6afa",_x000D_
        "userId": "68a54fee7883724f8a680927"_x000D_
	}</v>
      </c>
      <c r="H461" s="15" t="str">
        <f>IF(B461="","-",IF(ISNA(VLOOKUP($B461,'API List'!$B$4:$S$299,15,0))=TRUE,"",VLOOKUP($B461,'API List'!$B$4:$S$299,15,0)))</f>
        <v>[{"khamBenhId":null,"dichVuId":"1120","tenXetNghiem":"Siêu âm màu tổng quát","xetNghiemId":11,"kqXetNghiemId":18496,"maXetNghiem":"23.23.0000045209","ngayYLenh":"10/05/2023 00:00:00","maNhom":"0304","tenNhom":"Siêu Âm","donViTinh":null,"bacSi":null,"khoa":null,"tenBenhNhan":null,"maCSKCB":"79071","tenCSKCB":null},{"khamBenhId":null,"dichVuId":"959","tenXetNghiem":"X-quang số hóa 1 phim: Tim phổi thẳng ","xetNghiemId":14,"kqXetNghiemId":18418,"maXetNghiem":"23.20.0000045212","ngayYLenh":"10/05/2023 00:00:00","maNhom":"0302","tenNhom":"X-Quang","donViTinh":null,"bacSi":null,"khoa":null,"tenBenhNhan":null,"maCSKCB":"79071","tenCSKCB":null}]</v>
      </c>
      <c r="I461" s="21" t="s">
        <v>108</v>
      </c>
      <c r="J461" s="6" t="s">
        <v>1433</v>
      </c>
      <c r="K461" s="6" t="s">
        <v>1362</v>
      </c>
      <c r="L461" s="6" t="s">
        <v>1468</v>
      </c>
      <c r="M461" s="6" t="s">
        <v>17</v>
      </c>
      <c r="N461" s="6"/>
      <c r="O461" s="6"/>
      <c r="P461" s="6"/>
      <c r="Q461" s="6"/>
      <c r="R461" s="97" t="str">
        <f t="shared" si="16"/>
        <v>View</v>
      </c>
      <c r="S461" s="10"/>
    </row>
    <row r="462" spans="1:19" ht="52.8" x14ac:dyDescent="0.25">
      <c r="A462" s="66"/>
      <c r="B462" s="6" t="s">
        <v>1462</v>
      </c>
      <c r="C462" s="15" t="str">
        <f>IF(B462="","-",IF(ISNA(VLOOKUP($B462,'API List'!$B$4:$S$299,2,0))=TRUE,"",VLOOKUP($B462,'API List'!$B$4:$S$299,2,0)))</f>
        <v>#137</v>
      </c>
      <c r="D462" s="15" t="str">
        <f>IF(B462="","-",IF(ISNA(VLOOKUP($B462,'API List'!$B$4:$S$298,6,0))=TRUE,"",VLOOKUP($B462,'API List'!$B$4:$S$298,6,0)))</f>
        <v>Done</v>
      </c>
      <c r="E462" s="15" t="str">
        <f>IF(B462="","-",IF(ISNA(VLOOKUP($B462,'API List'!$B$4:$S$299,3,0))=TRUE,"",VLOOKUP($B462,'API List'!$B$4:$S$299,3,0)))</f>
        <v>Hồ sơ &gt; quản lý  chia sẻ hồ sơ</v>
      </c>
      <c r="F462" s="15" t="str">
        <f>IF(B462="","-",IF(ISNA(VLOOKUP($B462,'API List'!$B$4:$S$299,9,0))=TRUE,"",VLOOKUP($B462,'API List'!$B$4:$S$299,9,0)))</f>
        <v>POST</v>
      </c>
      <c r="G462" s="15" t="str">
        <f>IF(B462="","-",IF(ISNA(VLOOKUP($B462,'API List'!$B$4:$S$299,14,0))=TRUE,"",VLOOKUP($B462,'API List'!$B$4:$S$299,14,0)))</f>
        <v>{_x000D_
        "maCSKCB": "79071",_x000D_
        "mpi": "250004203",_x000D_
        "ownerId": "68a3e809a2bf6530de0a6afa",_x000D_
        "userId": "68a3e809a2bf6530de0a6afb"_x000D_
	}</v>
      </c>
      <c r="H462" s="15" t="str">
        <f>IF(B462="","-",IF(ISNA(VLOOKUP($B462,'API List'!$B$4:$S$299,15,0))=TRUE,"",VLOOKUP($B462,'API List'!$B$4:$S$299,15,0)))</f>
        <v>[{"username":"vu.nguyen+test06@techlabcorp.com","fullName":"TESST","userId":"689d84b2e1388140fef64b79","userInfoId":"689d84b2e1388140fef64b7a","shareDate":null,"mpi":"250004203","unitCode":null,"requestMPI":false},{"username":"tho.huynh+11@techlabcorp.com","fullName":"KHÁM BỆNH NGOẠI TRÚ","userId":"689d88b2e1388140fef65bad","userInfoId":"689d88b2e1388140fef65bae","shareDate":null,"mpi":"250004203","unitCode":null,"requestMPI":true},{"username":"vu.nguyen+test02@techlabcorp.com","fullName":"NGUYỄN BAO AN","userId":"689c120e01db817574c8dde1","userInfoId":"689d917401db817574ca6c78","shareDate":null,"mpi":"250004203","unitCode":"79071","requestMPI":true},{"username":"0969123457","fullName":"TESST","userId":"689d91c101db817574ca6c7e","userInfoId":"689d91c101db817574ca6c7f","shareDate":null,"mpi":"250004203","unitCode":null,"requestMPI":true},{"username":"vu.nguyen+test02@techlabcorp.com","fullName":"NGUYỄN BAO AN","userId":"689c120e01db817574c8dde1","userInfoId":"689d91eee1388140fef66251","shareDate":null,"mpi":"250004203","unitCode":"79071","requestMPI":true},{"username":"0969123457","fullName":"NGUYỄN BAO AN","userId":"689d91c101db817574ca6c7e","userInfoId":"689d91f201db817574ca6c85","shareDate":null,"mpi":"250004203","unitCode":"79071","requestMPI":true},{"username":"0969123457","fullName":"NGUYỄN BAO AN","userId":"689d91c101db817574ca6c7e","userInfoId":"689d9204e1388140fef66257","shareDate":null,"mpi":"250004203","unitCode":"79071","requestMPI":true},{"username":"vu.nguyen+test02@techlabcorp.com","fullName":"NGUYỄN BAO AN","userId":"689c120e01db817574c8dde1","userInfoId":"689d920d01db817574ca6c8b","shareDate":null,"mpi":"250004203","unitCode":"79071","requestMPI":true},{"username":"vu.nguyen+test02@techlabcorp.com","fullName":"NGUYỄN BAO AN","userId":"689c120e01db817574c8dde1","userInfoId":"689d9216e1388140fef6625d","shareDate":null,"mpi":"250004203","unitCode":"79071","requestMPI":true},{"username":"0969123458","fullName":"TEST BIZ LOGIC","userId":"689d9d80e1388140fef6630c","userInfoId":"689d9d80e1388140fef6630d","shareDate":null,"mpi":"250004203","unitCode":null,"requestMPI":true},{"username":"0969000003","fullName":"BUI DUC TUONG","userId":"689dc46d97a7256f220fec28","userInfoId":"689dc46d97a7256f220fec29","shareDate":null,"mpi":"250004203","unitCode":null,"requestMPI":true},{"username":"0969000008","fullName":"BUI DUC TUONG","userId":"689ee97898ceec1aca3d73d9","userInfoId":"689ee97898ceec1aca3d73da","shareDate":null,"mpi":"250004203","unitCode":null,"requestMPI":true},{"username":"vu.nguyen+testname@techlabcorp.com","fullName":"BUI DUC TUONG","userId":"68a2cca097a7256f221033a3","userInfoId":"68a2cca097a7256f221033a4","shareDate":null,"mpi":"250004203","unitCode":null,"requestMPI":true},{"username":"0969000013","fullName":"BUI DUC TUONG","userId":"68a2cfca98ceec1aca3d88f6","userInfoId":"68a2cfca98ceec1aca3d88f7","shareDate":null,"mpi":"250004203","unitCode":null,"requestMPI":true},{"username":"0969000017","fullName":"BUI DUC TUONG","userId":"68a2e70e98ceec1aca3d8907","userInfoId":"68a2e70e98ceec1aca3d8908","shareDate":null,"mpi":"250004203","unitCode":null,"requestMPI":true},{"username":"0969000019","fullName":"BUI DUC TUONG","userId":"68a2e97897a7256f221033c1","userInfoId":"68a2e97897a7256f221033c2","shareDate":null,"mpi":"250004203","unitCode":null,"requestMPI":true},{"username":"0969000022","fullName":"BUI DUC TUONG","userId":"68a2e9d698ceec1aca3d891d","userInfoId":"68a2e9d698ceec1aca3d891e","shareDate":null,"mpi":"250004203","unitCode":null,"requestMPI":true},{"username":"0969000024","fullName":"BUI DUC TUONG","userId":"68a2ea1698ceec1aca3d892d","userInfoId":"68a2ea1698ceec1aca3d892e","shareDate":null,"mpi":"250004203","unitCode":null,"requestMPI":true},{"username":"0969000025","fullName":"BUI DUC TUONG","userId":"68a2ea4298ceec1aca3d8938","userInfoId":"68a2ea4298ceec1aca3d8939","shareDate":null,"mpi":"250004203","unitCode":null,"requestMPI":true},{"username":"0969000027","fullName":"BUI DUC TUONG","userId":"68a2ea8497a7256f221033ca","userInfoId":"68a2ea8497a7256f221033cb","shareDate":null,"mpi":"250004203","unitCode":null,"requestMPI":true},{"username":"0969000037","fullName":"BUI DUC TUONG","userId":"68a3e36fe53c822ba30bf956","userInfoId":"68a3e36fe53c822ba30bf957","shareDate":null,"mpi":"250004203","unitCode":null,"requestMPI":true},{"username":"0969000038","fullName":"Nguyễn Bảo An","userId":"68a3e39ce53c822ba30bf95d","userInfoId":"68a3e39ce53c822ba30bf95e","shareDate":null,"mpi":"250004203","unitCode":null,"requestMPI":true},{"username":"0969000043","fullName":"Nguyễn Bảo An","userId":"68a3e3afa2bf6530de0a6af1","userInfoId":"68a3e3afa2bf6530de0a6af2","shareDate":null,"mpi":"250004203","unitCode":null,"requestMPI":true},{"username":"0969000051","fullName":"Nguyễn Bảo An","userId":"68a3e3c8e53c822ba30bf964","userInfoId":"68a3e3c8e53c822ba30bf965","shareDate":null,"mpi":"250004203","unitCode":null,"requestMPI":true},{"username":"son.nguyen+test01@techlabcorp.com","fullName":"NGUYỄN BAO ANH","userId":"68a3e809a2bf6530de0a6afa","userInfoId":"68a3e809a2bf6530de0a6afb","shareDate":null,"mpi":"250004203","unitCode":null,"requestMPI":false},{"username":"vu.nguyen+test01@techlabcorp.com","fullName":"NGUYỄN BAO AN","userId":"689c042401db817574c8ddcf","userInfoId":"68a4042cb0ca3945ec3e2d9e","shareDate":null,"mpi":"250004203","unitCode":"79071","requestMPI":true},{"username":"0969000053","fullName":"Nguyễn Bảo An","userId":"68a4046fb0ca3945ec3e2da4","userInfoId":"68a4046fb0ca3945ec3e2da5","shareDate":null,"mpi":"250004203","unitCode":null,"requestMPI":true},{"username":"0969100001","fullName":"Nguyễn Bảo An","userId":"68a44b49a2b96a03c9e1d43a","userInfoId":"68a44b49a2b96a03c9e1d43b","shareDate":null,"mpi":"250004203","unitCode":null,"requestMPI":true},{"username":"0969100002","fullName":"Nguyễn Bảo An","userId":"68a44bdb1096b008aaa4028f","userInfoId":"68a44bdb1096b008aaa40290","shareDate":null,"mpi":"250004203","unitCode":null,"requestMPI":true},{"username":"son.nguyen+test01@techlabcorp.com","fullName":"NGUYỄN BAO AN","userId":"68a3e809a2bf6530de0a6afa","userInfoId":"68a54fef7883724f8a68092d","shareDate":null,"mpi":"250004203","unitCode":"79071","requestMPI":true}]</v>
      </c>
      <c r="I462" s="21" t="s">
        <v>108</v>
      </c>
      <c r="J462" s="6" t="s">
        <v>1134</v>
      </c>
      <c r="K462" s="6" t="s">
        <v>1137</v>
      </c>
      <c r="L462" s="6"/>
      <c r="M462" s="6"/>
      <c r="N462" s="6"/>
      <c r="O462" s="6"/>
      <c r="P462" s="6"/>
      <c r="Q462" s="6"/>
      <c r="R462" s="97" t="str">
        <f t="shared" si="16"/>
        <v>View</v>
      </c>
      <c r="S462" s="10"/>
    </row>
    <row r="463" spans="1:19" x14ac:dyDescent="0.25">
      <c r="A463" s="66"/>
      <c r="B463" s="6"/>
      <c r="C463" s="15" t="str">
        <f>IF(B463="","-",IF(ISNA(VLOOKUP($B463,'API List'!$B$4:$S$299,2,0))=TRUE,"",VLOOKUP($B463,'API List'!$B$4:$S$299,2,0)))</f>
        <v>-</v>
      </c>
      <c r="D463" s="15" t="str">
        <f>IF(B463="","-",IF(ISNA(VLOOKUP($B463,'API List'!$B$4:$S$298,6,0))=TRUE,"",VLOOKUP($B463,'API List'!$B$4:$S$298,6,0)))</f>
        <v>-</v>
      </c>
      <c r="E463" s="15" t="str">
        <f>IF(B463="","-",IF(ISNA(VLOOKUP($B463,'API List'!$B$4:$S$299,3,0))=TRUE,"",VLOOKUP($B463,'API List'!$B$4:$S$299,3,0)))</f>
        <v>-</v>
      </c>
      <c r="F463" s="15" t="str">
        <f>IF(B463="","-",IF(ISNA(VLOOKUP($B463,'API List'!$B$4:$S$299,9,0))=TRUE,"",VLOOKUP($B463,'API List'!$B$4:$S$299,9,0)))</f>
        <v>-</v>
      </c>
      <c r="G463" s="15" t="str">
        <f>IF(B463="","-",IF(ISNA(VLOOKUP($B463,'API List'!$B$4:$S$299,14,0))=TRUE,"",VLOOKUP($B463,'API List'!$B$4:$S$299,14,0)))</f>
        <v>-</v>
      </c>
      <c r="H463" s="15" t="str">
        <f>IF(B463="","-",IF(ISNA(VLOOKUP($B463,'API List'!$B$4:$S$299,15,0))=TRUE,"",VLOOKUP($B463,'API List'!$B$4:$S$299,15,0)))</f>
        <v>-</v>
      </c>
      <c r="I463" s="21" t="s">
        <v>108</v>
      </c>
      <c r="J463" s="6"/>
      <c r="K463" s="6"/>
      <c r="L463" s="6"/>
      <c r="M463" s="6"/>
      <c r="N463" s="6"/>
      <c r="O463" s="6"/>
      <c r="P463" s="6"/>
      <c r="Q463" s="6"/>
      <c r="R463" s="97" t="str">
        <f t="shared" si="16"/>
        <v>View</v>
      </c>
      <c r="S463" s="10"/>
    </row>
    <row r="464" spans="1:19" x14ac:dyDescent="0.25">
      <c r="A464" s="66"/>
      <c r="B464" s="6"/>
      <c r="C464" s="15" t="str">
        <f>IF(B464="","-",IF(ISNA(VLOOKUP($B464,'API List'!$B$4:$S$299,2,0))=TRUE,"",VLOOKUP($B464,'API List'!$B$4:$S$299,2,0)))</f>
        <v>-</v>
      </c>
      <c r="D464" s="15" t="str">
        <f>IF(B464="","-",IF(ISNA(VLOOKUP($B464,'API List'!$B$4:$S$298,6,0))=TRUE,"",VLOOKUP($B464,'API List'!$B$4:$S$298,6,0)))</f>
        <v>-</v>
      </c>
      <c r="E464" s="15" t="str">
        <f>IF(B464="","-",IF(ISNA(VLOOKUP($B464,'API List'!$B$4:$S$299,3,0))=TRUE,"",VLOOKUP($B464,'API List'!$B$4:$S$299,3,0)))</f>
        <v>-</v>
      </c>
      <c r="F464" s="15" t="str">
        <f>IF(B464="","-",IF(ISNA(VLOOKUP($B464,'API List'!$B$4:$S$299,9,0))=TRUE,"",VLOOKUP($B464,'API List'!$B$4:$S$299,9,0)))</f>
        <v>-</v>
      </c>
      <c r="G464" s="15" t="str">
        <f>IF(B464="","-",IF(ISNA(VLOOKUP($B464,'API List'!$B$4:$S$299,14,0))=TRUE,"",VLOOKUP($B464,'API List'!$B$4:$S$299,14,0)))</f>
        <v>-</v>
      </c>
      <c r="H464" s="15" t="str">
        <f>IF(B464="","-",IF(ISNA(VLOOKUP($B464,'API List'!$B$4:$S$299,15,0))=TRUE,"",VLOOKUP($B464,'API List'!$B$4:$S$299,15,0)))</f>
        <v>-</v>
      </c>
      <c r="I464" s="21" t="s">
        <v>108</v>
      </c>
      <c r="J464" s="6"/>
      <c r="K464" s="6"/>
      <c r="L464" s="6"/>
      <c r="M464" s="6"/>
      <c r="N464" s="6"/>
      <c r="O464" s="6"/>
      <c r="P464" s="6"/>
      <c r="Q464" s="6"/>
      <c r="R464" s="97" t="str">
        <f t="shared" si="16"/>
        <v>View</v>
      </c>
      <c r="S464" s="10"/>
    </row>
    <row r="465" spans="1:19" x14ac:dyDescent="0.25">
      <c r="A465" s="66"/>
      <c r="B465" s="6"/>
      <c r="C465" s="15" t="str">
        <f>IF(B465="","-",IF(ISNA(VLOOKUP($B465,'API List'!$B$4:$S$299,2,0))=TRUE,"",VLOOKUP($B465,'API List'!$B$4:$S$299,2,0)))</f>
        <v>-</v>
      </c>
      <c r="D465" s="15" t="str">
        <f>IF(B465="","-",IF(ISNA(VLOOKUP($B465,'API List'!$B$4:$S$298,6,0))=TRUE,"",VLOOKUP($B465,'API List'!$B$4:$S$298,6,0)))</f>
        <v>-</v>
      </c>
      <c r="E465" s="15" t="str">
        <f>IF(B465="","-",IF(ISNA(VLOOKUP($B465,'API List'!$B$4:$S$299,3,0))=TRUE,"",VLOOKUP($B465,'API List'!$B$4:$S$299,3,0)))</f>
        <v>-</v>
      </c>
      <c r="F465" s="15" t="str">
        <f>IF(B465="","-",IF(ISNA(VLOOKUP($B465,'API List'!$B$4:$S$299,9,0))=TRUE,"",VLOOKUP($B465,'API List'!$B$4:$S$299,9,0)))</f>
        <v>-</v>
      </c>
      <c r="G465" s="15" t="str">
        <f>IF(B465="","-",IF(ISNA(VLOOKUP($B465,'API List'!$B$4:$S$299,14,0))=TRUE,"",VLOOKUP($B465,'API List'!$B$4:$S$299,14,0)))</f>
        <v>-</v>
      </c>
      <c r="H465" s="15" t="str">
        <f>IF(B465="","-",IF(ISNA(VLOOKUP($B465,'API List'!$B$4:$S$299,15,0))=TRUE,"",VLOOKUP($B465,'API List'!$B$4:$S$299,15,0)))</f>
        <v>-</v>
      </c>
      <c r="I465" s="21" t="s">
        <v>108</v>
      </c>
      <c r="J465" s="6"/>
      <c r="K465" s="6"/>
      <c r="L465" s="6"/>
      <c r="M465" s="6"/>
      <c r="N465" s="6"/>
      <c r="O465" s="6"/>
      <c r="P465" s="6"/>
      <c r="Q465" s="6"/>
      <c r="R465" s="97" t="str">
        <f t="shared" si="16"/>
        <v>View</v>
      </c>
      <c r="S465" s="10"/>
    </row>
    <row r="466" spans="1:19" x14ac:dyDescent="0.25">
      <c r="A466" s="66"/>
      <c r="B466" s="6"/>
      <c r="C466" s="15" t="str">
        <f>IF(B466="","-",IF(ISNA(VLOOKUP($B466,'API List'!$B$4:$S$299,2,0))=TRUE,"",VLOOKUP($B466,'API List'!$B$4:$S$299,2,0)))</f>
        <v>-</v>
      </c>
      <c r="D466" s="15" t="str">
        <f>IF(B466="","-",IF(ISNA(VLOOKUP($B466,'API List'!$B$4:$S$298,6,0))=TRUE,"",VLOOKUP($B466,'API List'!$B$4:$S$298,6,0)))</f>
        <v>-</v>
      </c>
      <c r="E466" s="15" t="str">
        <f>IF(B466="","-",IF(ISNA(VLOOKUP($B466,'API List'!$B$4:$S$299,3,0))=TRUE,"",VLOOKUP($B466,'API List'!$B$4:$S$299,3,0)))</f>
        <v>-</v>
      </c>
      <c r="F466" s="15" t="str">
        <f>IF(B466="","-",IF(ISNA(VLOOKUP($B466,'API List'!$B$4:$S$299,9,0))=TRUE,"",VLOOKUP($B466,'API List'!$B$4:$S$299,9,0)))</f>
        <v>-</v>
      </c>
      <c r="G466" s="15" t="str">
        <f>IF(B466="","-",IF(ISNA(VLOOKUP($B466,'API List'!$B$4:$S$299,14,0))=TRUE,"",VLOOKUP($B466,'API List'!$B$4:$S$299,14,0)))</f>
        <v>-</v>
      </c>
      <c r="H466" s="15" t="str">
        <f>IF(B466="","-",IF(ISNA(VLOOKUP($B466,'API List'!$B$4:$S$299,15,0))=TRUE,"",VLOOKUP($B466,'API List'!$B$4:$S$299,15,0)))</f>
        <v>-</v>
      </c>
      <c r="I466" s="21" t="s">
        <v>108</v>
      </c>
      <c r="J466" s="6"/>
      <c r="K466" s="6"/>
      <c r="L466" s="6"/>
      <c r="M466" s="6"/>
      <c r="N466" s="6"/>
      <c r="O466" s="6"/>
      <c r="P466" s="6"/>
      <c r="Q466" s="6"/>
      <c r="R466" s="97" t="str">
        <f t="shared" si="15"/>
        <v>View</v>
      </c>
      <c r="S466" s="10"/>
    </row>
    <row r="467" spans="1:19" ht="26.4" x14ac:dyDescent="0.25">
      <c r="A467" s="66"/>
      <c r="B467" s="6"/>
      <c r="C467" s="15" t="str">
        <f>IF(B467="","-",IF(ISNA(VLOOKUP($B467,'API List'!$B$4:$S$299,2,0))=TRUE,"",VLOOKUP($B467,'API List'!$B$4:$S$299,2,0)))</f>
        <v>-</v>
      </c>
      <c r="D467" s="15" t="str">
        <f>IF(B467="","-",IF(ISNA(VLOOKUP($B467,'API List'!$B$4:$S$298,6,0))=TRUE,"",VLOOKUP($B467,'API List'!$B$4:$S$298,6,0)))</f>
        <v>-</v>
      </c>
      <c r="E467" s="15" t="str">
        <f>IF(B467="","-",IF(ISNA(VLOOKUP($B467,'API List'!$B$4:$S$299,3,0))=TRUE,"",VLOOKUP($B467,'API List'!$B$4:$S$299,3,0)))</f>
        <v>-</v>
      </c>
      <c r="F467" s="15" t="str">
        <f>IF(B467="","-",IF(ISNA(VLOOKUP($B467,'API List'!$B$4:$S$299,9,0))=TRUE,"",VLOOKUP($B467,'API List'!$B$4:$S$299,9,0)))</f>
        <v>-</v>
      </c>
      <c r="G467" s="15" t="str">
        <f>IF(B467="","-",IF(ISNA(VLOOKUP($B467,'API List'!$B$4:$S$299,14,0))=TRUE,"",VLOOKUP($B467,'API List'!$B$4:$S$299,14,0)))</f>
        <v>-</v>
      </c>
      <c r="H467" s="15" t="str">
        <f>IF(B467="","-",IF(ISNA(VLOOKUP($B467,'API List'!$B$4:$S$299,15,0))=TRUE,"",VLOOKUP($B467,'API List'!$B$4:$S$299,15,0)))</f>
        <v>-</v>
      </c>
      <c r="I467" s="21" t="s">
        <v>108</v>
      </c>
      <c r="J467" s="6"/>
      <c r="K467" s="6" t="s">
        <v>1470</v>
      </c>
      <c r="L467" s="6" t="s">
        <v>1471</v>
      </c>
      <c r="M467" s="6" t="s">
        <v>12</v>
      </c>
      <c r="N467" s="6"/>
      <c r="O467" s="6"/>
      <c r="P467" s="179" t="s">
        <v>1191</v>
      </c>
      <c r="Q467" s="6" t="s">
        <v>1472</v>
      </c>
      <c r="R467" s="97" t="str">
        <f t="shared" si="15"/>
        <v>View</v>
      </c>
      <c r="S467" s="10"/>
    </row>
    <row r="468" spans="1:19" ht="26.4" x14ac:dyDescent="0.25">
      <c r="A468" s="66"/>
      <c r="B468" s="6"/>
      <c r="C468" s="15" t="str">
        <f>IF(B468="","-",IF(ISNA(VLOOKUP($B468,'API List'!$B$4:$S$299,2,0))=TRUE,"",VLOOKUP($B468,'API List'!$B$4:$S$299,2,0)))</f>
        <v>-</v>
      </c>
      <c r="D468" s="15" t="str">
        <f>IF(B468="","-",IF(ISNA(VLOOKUP($B468,'API List'!$B$4:$S$298,6,0))=TRUE,"",VLOOKUP($B468,'API List'!$B$4:$S$298,6,0)))</f>
        <v>-</v>
      </c>
      <c r="E468" s="15" t="str">
        <f>IF(B468="","-",IF(ISNA(VLOOKUP($B468,'API List'!$B$4:$S$299,3,0))=TRUE,"",VLOOKUP($B468,'API List'!$B$4:$S$299,3,0)))</f>
        <v>-</v>
      </c>
      <c r="F468" s="15" t="str">
        <f>IF(B468="","-",IF(ISNA(VLOOKUP($B468,'API List'!$B$4:$S$299,9,0))=TRUE,"",VLOOKUP($B468,'API List'!$B$4:$S$299,9,0)))</f>
        <v>-</v>
      </c>
      <c r="G468" s="15" t="str">
        <f>IF(B468="","-",IF(ISNA(VLOOKUP($B468,'API List'!$B$4:$S$299,14,0))=TRUE,"",VLOOKUP($B468,'API List'!$B$4:$S$299,14,0)))</f>
        <v>-</v>
      </c>
      <c r="H468" s="15" t="str">
        <f>IF(B468="","-",IF(ISNA(VLOOKUP($B468,'API List'!$B$4:$S$299,15,0))=TRUE,"",VLOOKUP($B468,'API List'!$B$4:$S$299,15,0)))</f>
        <v>-</v>
      </c>
      <c r="I468" s="21" t="s">
        <v>108</v>
      </c>
      <c r="J468" s="6"/>
      <c r="K468" s="6" t="s">
        <v>1470</v>
      </c>
      <c r="L468" s="6" t="s">
        <v>1473</v>
      </c>
      <c r="M468" s="6" t="s">
        <v>12</v>
      </c>
      <c r="N468" s="6"/>
      <c r="O468" s="6"/>
      <c r="P468" s="179" t="s">
        <v>1191</v>
      </c>
      <c r="Q468" s="6" t="s">
        <v>1474</v>
      </c>
      <c r="R468" s="97" t="str">
        <f t="shared" si="15"/>
        <v>View</v>
      </c>
      <c r="S468" s="10"/>
    </row>
    <row r="469" spans="1:19" x14ac:dyDescent="0.25">
      <c r="A469" s="66"/>
      <c r="B469" s="6"/>
      <c r="C469" s="15" t="str">
        <f>IF(B469="","-",IF(ISNA(VLOOKUP($B469,'API List'!$B$4:$S$299,2,0))=TRUE,"",VLOOKUP($B469,'API List'!$B$4:$S$299,2,0)))</f>
        <v>-</v>
      </c>
      <c r="D469" s="15" t="str">
        <f>IF(B469="","-",IF(ISNA(VLOOKUP($B469,'API List'!$B$4:$S$298,6,0))=TRUE,"",VLOOKUP($B469,'API List'!$B$4:$S$298,6,0)))</f>
        <v>-</v>
      </c>
      <c r="E469" s="15" t="str">
        <f>IF(B469="","-",IF(ISNA(VLOOKUP($B469,'API List'!$B$4:$S$299,3,0))=TRUE,"",VLOOKUP($B469,'API List'!$B$4:$S$299,3,0)))</f>
        <v>-</v>
      </c>
      <c r="F469" s="15" t="str">
        <f>IF(B469="","-",IF(ISNA(VLOOKUP($B469,'API List'!$B$4:$S$299,9,0))=TRUE,"",VLOOKUP($B469,'API List'!$B$4:$S$299,9,0)))</f>
        <v>-</v>
      </c>
      <c r="G469" s="15" t="str">
        <f>IF(B469="","-",IF(ISNA(VLOOKUP($B469,'API List'!$B$4:$S$299,14,0))=TRUE,"",VLOOKUP($B469,'API List'!$B$4:$S$299,14,0)))</f>
        <v>-</v>
      </c>
      <c r="H469" s="15" t="str">
        <f>IF(B469="","-",IF(ISNA(VLOOKUP($B469,'API List'!$B$4:$S$299,15,0))=TRUE,"",VLOOKUP($B469,'API List'!$B$4:$S$299,15,0)))</f>
        <v>-</v>
      </c>
      <c r="I469" s="21" t="s">
        <v>108</v>
      </c>
      <c r="J469" s="6"/>
      <c r="K469" s="6"/>
      <c r="L469" s="6"/>
      <c r="M469" s="6"/>
      <c r="N469" s="6"/>
      <c r="O469" s="6"/>
      <c r="P469" s="6"/>
      <c r="Q469" s="6"/>
      <c r="R469" s="97" t="str">
        <f t="shared" si="15"/>
        <v>View</v>
      </c>
      <c r="S469" s="10"/>
    </row>
    <row r="470" spans="1:19" x14ac:dyDescent="0.25">
      <c r="A470" s="66"/>
      <c r="B470" s="6"/>
      <c r="C470" s="15" t="str">
        <f>IF(B470="","-",IF(ISNA(VLOOKUP($B470,'API List'!$B$4:$S$299,2,0))=TRUE,"",VLOOKUP($B470,'API List'!$B$4:$S$299,2,0)))</f>
        <v>-</v>
      </c>
      <c r="D470" s="15" t="str">
        <f>IF(B470="","-",IF(ISNA(VLOOKUP($B470,'API List'!$B$4:$S$298,6,0))=TRUE,"",VLOOKUP($B470,'API List'!$B$4:$S$298,6,0)))</f>
        <v>-</v>
      </c>
      <c r="E470" s="15" t="str">
        <f>IF(B470="","-",IF(ISNA(VLOOKUP($B470,'API List'!$B$4:$S$299,3,0))=TRUE,"",VLOOKUP($B470,'API List'!$B$4:$S$299,3,0)))</f>
        <v>-</v>
      </c>
      <c r="F470" s="15" t="str">
        <f>IF(B470="","-",IF(ISNA(VLOOKUP($B470,'API List'!$B$4:$S$299,9,0))=TRUE,"",VLOOKUP($B470,'API List'!$B$4:$S$299,9,0)))</f>
        <v>-</v>
      </c>
      <c r="G470" s="15" t="str">
        <f>IF(B470="","-",IF(ISNA(VLOOKUP($B470,'API List'!$B$4:$S$299,14,0))=TRUE,"",VLOOKUP($B470,'API List'!$B$4:$S$299,14,0)))</f>
        <v>-</v>
      </c>
      <c r="H470" s="15" t="str">
        <f>IF(B470="","-",IF(ISNA(VLOOKUP($B470,'API List'!$B$4:$S$299,15,0))=TRUE,"",VLOOKUP($B470,'API List'!$B$4:$S$299,15,0)))</f>
        <v>-</v>
      </c>
      <c r="I470" s="21" t="s">
        <v>108</v>
      </c>
      <c r="J470" s="6"/>
      <c r="K470" s="6"/>
      <c r="L470" s="6"/>
      <c r="M470" s="6"/>
      <c r="N470" s="6"/>
      <c r="O470" s="6"/>
      <c r="P470" s="6"/>
      <c r="Q470" s="6"/>
      <c r="R470" s="97" t="str">
        <f t="shared" si="15"/>
        <v>View</v>
      </c>
      <c r="S470" s="10"/>
    </row>
    <row r="471" spans="1:19" x14ac:dyDescent="0.25">
      <c r="A471" s="66"/>
      <c r="B471" s="6"/>
      <c r="C471" s="15" t="str">
        <f>IF(B471="","-",IF(ISNA(VLOOKUP($B471,'API List'!$B$4:$S$299,2,0))=TRUE,"",VLOOKUP($B471,'API List'!$B$4:$S$299,2,0)))</f>
        <v>-</v>
      </c>
      <c r="D471" s="15" t="str">
        <f>IF(B471="","-",IF(ISNA(VLOOKUP($B471,'API List'!$B$4:$S$298,6,0))=TRUE,"",VLOOKUP($B471,'API List'!$B$4:$S$298,6,0)))</f>
        <v>-</v>
      </c>
      <c r="E471" s="15" t="str">
        <f>IF(B471="","-",IF(ISNA(VLOOKUP($B471,'API List'!$B$4:$S$299,3,0))=TRUE,"",VLOOKUP($B471,'API List'!$B$4:$S$299,3,0)))</f>
        <v>-</v>
      </c>
      <c r="F471" s="15" t="str">
        <f>IF(B471="","-",IF(ISNA(VLOOKUP($B471,'API List'!$B$4:$S$299,9,0))=TRUE,"",VLOOKUP($B471,'API List'!$B$4:$S$299,9,0)))</f>
        <v>-</v>
      </c>
      <c r="G471" s="15" t="str">
        <f>IF(B471="","-",IF(ISNA(VLOOKUP($B471,'API List'!$B$4:$S$299,14,0))=TRUE,"",VLOOKUP($B471,'API List'!$B$4:$S$299,14,0)))</f>
        <v>-</v>
      </c>
      <c r="H471" s="15" t="str">
        <f>IF(B471="","-",IF(ISNA(VLOOKUP($B471,'API List'!$B$4:$S$299,15,0))=TRUE,"",VLOOKUP($B471,'API List'!$B$4:$S$299,15,0)))</f>
        <v>-</v>
      </c>
      <c r="I471" s="21" t="s">
        <v>108</v>
      </c>
      <c r="J471" s="6"/>
      <c r="K471" s="6"/>
      <c r="L471" s="6"/>
      <c r="M471" s="6"/>
      <c r="N471" s="6"/>
      <c r="O471" s="6"/>
      <c r="P471" s="6"/>
      <c r="Q471" s="6"/>
      <c r="R471" s="97" t="str">
        <f t="shared" si="15"/>
        <v>View</v>
      </c>
      <c r="S471" s="10"/>
    </row>
    <row r="472" spans="1:19" x14ac:dyDescent="0.25">
      <c r="A472" s="66"/>
      <c r="B472" s="6"/>
      <c r="C472" s="15" t="str">
        <f>IF(B472="","-",IF(ISNA(VLOOKUP($B472,'API List'!$B$4:$S$299,2,0))=TRUE,"",VLOOKUP($B472,'API List'!$B$4:$S$299,2,0)))</f>
        <v>-</v>
      </c>
      <c r="D472" s="15" t="str">
        <f>IF(B472="","-",IF(ISNA(VLOOKUP($B472,'API List'!$B$4:$S$298,6,0))=TRUE,"",VLOOKUP($B472,'API List'!$B$4:$S$298,6,0)))</f>
        <v>-</v>
      </c>
      <c r="E472" s="15" t="str">
        <f>IF(B472="","-",IF(ISNA(VLOOKUP($B472,'API List'!$B$4:$S$299,3,0))=TRUE,"",VLOOKUP($B472,'API List'!$B$4:$S$299,3,0)))</f>
        <v>-</v>
      </c>
      <c r="F472" s="15" t="str">
        <f>IF(B472="","-",IF(ISNA(VLOOKUP($B472,'API List'!$B$4:$S$299,9,0))=TRUE,"",VLOOKUP($B472,'API List'!$B$4:$S$299,9,0)))</f>
        <v>-</v>
      </c>
      <c r="G472" s="15" t="str">
        <f>IF(B472="","-",IF(ISNA(VLOOKUP($B472,'API List'!$B$4:$S$299,14,0))=TRUE,"",VLOOKUP($B472,'API List'!$B$4:$S$299,14,0)))</f>
        <v>-</v>
      </c>
      <c r="H472" s="15" t="str">
        <f>IF(B472="","-",IF(ISNA(VLOOKUP($B472,'API List'!$B$4:$S$299,15,0))=TRUE,"",VLOOKUP($B472,'API List'!$B$4:$S$299,15,0)))</f>
        <v>-</v>
      </c>
      <c r="I472" s="21" t="s">
        <v>108</v>
      </c>
      <c r="J472" s="6"/>
      <c r="K472" s="6"/>
      <c r="L472" s="6"/>
      <c r="M472" s="6"/>
      <c r="N472" s="6"/>
      <c r="O472" s="6"/>
      <c r="P472" s="6"/>
      <c r="Q472" s="6"/>
      <c r="R472" s="97" t="str">
        <f t="shared" si="15"/>
        <v>View</v>
      </c>
      <c r="S472" s="10"/>
    </row>
    <row r="473" spans="1:19" ht="52.8" x14ac:dyDescent="0.25">
      <c r="A473" s="66"/>
      <c r="B473" s="6" t="s">
        <v>1475</v>
      </c>
      <c r="C473" s="15" t="str">
        <f>IF(B473="","-",IF(ISNA(VLOOKUP($B473,'API List'!$B$4:$S$299,2,0))=TRUE,"",VLOOKUP($B473,'API List'!$B$4:$S$299,2,0)))</f>
        <v>#149</v>
      </c>
      <c r="D473" s="15" t="str">
        <f>IF(B473="","-",IF(ISNA(VLOOKUP($B473,'API List'!$B$4:$S$298,6,0))=TRUE,"",VLOOKUP($B473,'API List'!$B$4:$S$298,6,0)))</f>
        <v>Done</v>
      </c>
      <c r="E473" s="15" t="str">
        <f>IF(B473="","-",IF(ISNA(VLOOKUP($B473,'API List'!$B$4:$S$299,3,0))=TRUE,"",VLOOKUP($B473,'API List'!$B$4:$S$299,3,0)))</f>
        <v>Hồ sơ &gt; Hồ sơ KCB từ CSYT khác (select a record)</v>
      </c>
      <c r="F473" s="15" t="str">
        <f>IF(B473="","-",IF(ISNA(VLOOKUP($B473,'API List'!$B$4:$S$299,9,0))=TRUE,"",VLOOKUP($B473,'API List'!$B$4:$S$299,9,0)))</f>
        <v>GET</v>
      </c>
      <c r="G473" s="15">
        <f>IF(B473="","-",IF(ISNA(VLOOKUP($B473,'API List'!$B$4:$S$299,14,0))=TRUE,"",VLOOKUP($B473,'API List'!$B$4:$S$299,14,0)))</f>
        <v>0</v>
      </c>
      <c r="H473" s="15" t="str">
        <f>IF(B473="","-",IF(ISNA(VLOOKUP($B473,'API List'!$B$4:$S$299,15,0))=TRUE,"",VLOOKUP($B473,'API List'!$B$4:$S$299,15,0)))</f>
        <v>{_x000D_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1756449860110,_x000D_
                "id": "42df0d10-3961-47e3-a4d4-4b101198b273",_x000D_
                "type": "application/pdf",_x000D_
                "url": "/share/proxy/alfresco-noauth/api/internal/shared/node/2Ugxk1HZQMytb-xNqUHWHQ/content"_x000D_
        }],_x000D_
        "nhacUongThuocFrom": 0,_x000D_
        "tenbacsi": "A",_x000D_
        "nhacLich": false,_x000D_
        "id": "68b14c44841c8e4d1db154f9",_x000D_
        "category": "BIENLAI"_x000D_
	}</v>
      </c>
      <c r="I473" s="21" t="s">
        <v>108</v>
      </c>
      <c r="J473" s="6" t="s">
        <v>1433</v>
      </c>
      <c r="K473" s="6" t="s">
        <v>1184</v>
      </c>
      <c r="L473" s="6" t="s">
        <v>1449</v>
      </c>
      <c r="M473" s="6" t="s">
        <v>17</v>
      </c>
      <c r="N473" s="6"/>
      <c r="O473" s="6"/>
      <c r="P473" s="6"/>
      <c r="Q473" s="6"/>
      <c r="R473" s="97" t="str">
        <f t="shared" si="15"/>
        <v>View</v>
      </c>
      <c r="S473" s="10"/>
    </row>
    <row r="474" spans="1:19" ht="52.8" x14ac:dyDescent="0.25">
      <c r="A474" s="66"/>
      <c r="B474" s="6" t="s">
        <v>1475</v>
      </c>
      <c r="C474" s="15" t="str">
        <f>IF(B474="","-",IF(ISNA(VLOOKUP($B474,'API List'!$B$4:$S$299,2,0))=TRUE,"",VLOOKUP($B474,'API List'!$B$4:$S$299,2,0)))</f>
        <v>#149</v>
      </c>
      <c r="D474" s="15" t="str">
        <f>IF(B474="","-",IF(ISNA(VLOOKUP($B474,'API List'!$B$4:$S$298,6,0))=TRUE,"",VLOOKUP($B474,'API List'!$B$4:$S$298,6,0)))</f>
        <v>Done</v>
      </c>
      <c r="E474" s="15" t="str">
        <f>IF(B474="","-",IF(ISNA(VLOOKUP($B474,'API List'!$B$4:$S$299,3,0))=TRUE,"",VLOOKUP($B474,'API List'!$B$4:$S$299,3,0)))</f>
        <v>Hồ sơ &gt; Hồ sơ KCB từ CSYT khác (select a record)</v>
      </c>
      <c r="F474" s="15" t="str">
        <f>IF(B474="","-",IF(ISNA(VLOOKUP($B474,'API List'!$B$4:$S$299,9,0))=TRUE,"",VLOOKUP($B474,'API List'!$B$4:$S$299,9,0)))</f>
        <v>GET</v>
      </c>
      <c r="G474" s="15">
        <f>IF(B474="","-",IF(ISNA(VLOOKUP($B474,'API List'!$B$4:$S$299,14,0))=TRUE,"",VLOOKUP($B474,'API List'!$B$4:$S$299,14,0)))</f>
        <v>0</v>
      </c>
      <c r="H474" s="15" t="str">
        <f>IF(B474="","-",IF(ISNA(VLOOKUP($B474,'API List'!$B$4:$S$299,15,0))=TRUE,"",VLOOKUP($B474,'API List'!$B$4:$S$299,15,0)))</f>
        <v>{_x000D_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1756449860110,_x000D_
                "id": "42df0d10-3961-47e3-a4d4-4b101198b273",_x000D_
                "type": "application/pdf",_x000D_
                "url": "/share/proxy/alfresco-noauth/api/internal/shared/node/2Ugxk1HZQMytb-xNqUHWHQ/content"_x000D_
        }],_x000D_
        "nhacUongThuocFrom": 0,_x000D_
        "tenbacsi": "A",_x000D_
        "nhacLich": false,_x000D_
        "id": "68b14c44841c8e4d1db154f9",_x000D_
        "category": "BIENLAI"_x000D_
	}</v>
      </c>
      <c r="I474" s="21" t="s">
        <v>108</v>
      </c>
      <c r="J474" s="6" t="s">
        <v>1433</v>
      </c>
      <c r="K474" s="6" t="s">
        <v>23</v>
      </c>
      <c r="L474" s="6" t="s">
        <v>1460</v>
      </c>
      <c r="M474" s="6" t="s">
        <v>17</v>
      </c>
      <c r="N474" s="6"/>
      <c r="O474" s="6"/>
      <c r="P474" s="6"/>
      <c r="Q474" s="6"/>
      <c r="R474" s="97" t="str">
        <f t="shared" si="15"/>
        <v>View</v>
      </c>
      <c r="S474" s="10"/>
    </row>
    <row r="475" spans="1:19" ht="52.8" x14ac:dyDescent="0.25">
      <c r="A475" s="66"/>
      <c r="B475" s="6" t="s">
        <v>1475</v>
      </c>
      <c r="C475" s="15" t="str">
        <f>IF(B475="","-",IF(ISNA(VLOOKUP($B475,'API List'!$B$4:$S$299,2,0))=TRUE,"",VLOOKUP($B475,'API List'!$B$4:$S$299,2,0)))</f>
        <v>#149</v>
      </c>
      <c r="D475" s="15" t="str">
        <f>IF(B475="","-",IF(ISNA(VLOOKUP($B475,'API List'!$B$4:$S$298,6,0))=TRUE,"",VLOOKUP($B475,'API List'!$B$4:$S$298,6,0)))</f>
        <v>Done</v>
      </c>
      <c r="E475" s="15" t="str">
        <f>IF(B475="","-",IF(ISNA(VLOOKUP($B475,'API List'!$B$4:$S$299,3,0))=TRUE,"",VLOOKUP($B475,'API List'!$B$4:$S$299,3,0)))</f>
        <v>Hồ sơ &gt; Hồ sơ KCB từ CSYT khác (select a record)</v>
      </c>
      <c r="F475" s="15" t="str">
        <f>IF(B475="","-",IF(ISNA(VLOOKUP($B475,'API List'!$B$4:$S$299,9,0))=TRUE,"",VLOOKUP($B475,'API List'!$B$4:$S$299,9,0)))</f>
        <v>GET</v>
      </c>
      <c r="G475" s="15">
        <f>IF(B475="","-",IF(ISNA(VLOOKUP($B475,'API List'!$B$4:$S$299,14,0))=TRUE,"",VLOOKUP($B475,'API List'!$B$4:$S$299,14,0)))</f>
        <v>0</v>
      </c>
      <c r="H475" s="15" t="str">
        <f>IF(B475="","-",IF(ISNA(VLOOKUP($B475,'API List'!$B$4:$S$299,15,0))=TRUE,"",VLOOKUP($B475,'API List'!$B$4:$S$299,15,0)))</f>
        <v>{_x000D_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1756449860110,_x000D_
                "id": "42df0d10-3961-47e3-a4d4-4b101198b273",_x000D_
                "type": "application/pdf",_x000D_
                "url": "/share/proxy/alfresco-noauth/api/internal/shared/node/2Ugxk1HZQMytb-xNqUHWHQ/content"_x000D_
        }],_x000D_
        "nhacUongThuocFrom": 0,_x000D_
        "tenbacsi": "A",_x000D_
        "nhacLich": false,_x000D_
        "id": "68b14c44841c8e4d1db154f9",_x000D_
        "category": "BIENLAI"_x000D_
	}</v>
      </c>
      <c r="I475" s="21" t="s">
        <v>108</v>
      </c>
      <c r="J475" s="6" t="s">
        <v>1433</v>
      </c>
      <c r="K475" s="6" t="s">
        <v>1362</v>
      </c>
      <c r="L475" s="6" t="s">
        <v>1476</v>
      </c>
      <c r="M475" s="6" t="s">
        <v>12</v>
      </c>
      <c r="N475" s="6"/>
      <c r="O475" s="6"/>
      <c r="P475" s="179" t="s">
        <v>1191</v>
      </c>
      <c r="Q475" s="6" t="s">
        <v>1477</v>
      </c>
      <c r="R475" s="97" t="str">
        <f t="shared" si="15"/>
        <v>View</v>
      </c>
      <c r="S475" s="10"/>
    </row>
    <row r="476" spans="1:19" ht="52.8" x14ac:dyDescent="0.25">
      <c r="A476" s="66"/>
      <c r="B476" s="6" t="s">
        <v>1478</v>
      </c>
      <c r="C476" s="15" t="str">
        <f>IF(B476="","-",IF(ISNA(VLOOKUP($B476,'API List'!$B$4:$S$299,2,0))=TRUE,"",VLOOKUP($B476,'API List'!$B$4:$S$299,2,0)))</f>
        <v>#150</v>
      </c>
      <c r="D476" s="15" t="str">
        <f>IF(B476="","-",IF(ISNA(VLOOKUP($B476,'API List'!$B$4:$S$298,6,0))=TRUE,"",VLOOKUP($B476,'API List'!$B$4:$S$298,6,0)))</f>
        <v>Done</v>
      </c>
      <c r="E476" s="15" t="str">
        <f>IF(B476="","-",IF(ISNA(VLOOKUP($B476,'API List'!$B$4:$S$299,3,0))=TRUE,"",VLOOKUP($B476,'API List'!$B$4:$S$299,3,0)))</f>
        <v>Hồ sơ &gt; Hồ sơ KCB từ CSYT khác (select a record) &gt; xóa hồ sơ</v>
      </c>
      <c r="F476" s="15" t="str">
        <f>IF(B476="","-",IF(ISNA(VLOOKUP($B476,'API List'!$B$4:$S$299,9,0))=TRUE,"",VLOOKUP($B476,'API List'!$B$4:$S$299,9,0)))</f>
        <v>POST</v>
      </c>
      <c r="G476" s="15" t="str">
        <f>IF(B476="","-",IF(ISNA(VLOOKUP($B476,'API List'!$B$4:$S$299,14,0))=TRUE,"",VLOOKUP($B476,'API List'!$B$4:$S$299,14,0)))</f>
        <v>{	}</v>
      </c>
      <c r="H476" s="15" t="b">
        <f>IF(B476="","-",IF(ISNA(VLOOKUP($B476,'API List'!$B$4:$S$299,15,0))=TRUE,"",VLOOKUP($B476,'API List'!$B$4:$S$299,15,0)))</f>
        <v>1</v>
      </c>
      <c r="I476" s="21" t="s">
        <v>108</v>
      </c>
      <c r="J476" s="6" t="s">
        <v>1433</v>
      </c>
      <c r="K476" s="6" t="s">
        <v>1184</v>
      </c>
      <c r="L476" s="6" t="s">
        <v>1449</v>
      </c>
      <c r="M476" s="6" t="s">
        <v>17</v>
      </c>
      <c r="N476" s="6"/>
      <c r="O476" s="6"/>
      <c r="P476" s="6"/>
      <c r="Q476" s="6"/>
      <c r="R476" s="97" t="str">
        <f t="shared" si="15"/>
        <v>View</v>
      </c>
      <c r="S476" s="10"/>
    </row>
    <row r="477" spans="1:19" ht="52.8" x14ac:dyDescent="0.25">
      <c r="A477" s="66"/>
      <c r="B477" s="6" t="s">
        <v>1478</v>
      </c>
      <c r="C477" s="15" t="str">
        <f>IF(B477="","-",IF(ISNA(VLOOKUP($B477,'API List'!$B$4:$S$299,2,0))=TRUE,"",VLOOKUP($B477,'API List'!$B$4:$S$299,2,0)))</f>
        <v>#150</v>
      </c>
      <c r="D477" s="15" t="str">
        <f>IF(B477="","-",IF(ISNA(VLOOKUP($B477,'API List'!$B$4:$S$298,6,0))=TRUE,"",VLOOKUP($B477,'API List'!$B$4:$S$298,6,0)))</f>
        <v>Done</v>
      </c>
      <c r="E477" s="15" t="str">
        <f>IF(B477="","-",IF(ISNA(VLOOKUP($B477,'API List'!$B$4:$S$299,3,0))=TRUE,"",VLOOKUP($B477,'API List'!$B$4:$S$299,3,0)))</f>
        <v>Hồ sơ &gt; Hồ sơ KCB từ CSYT khác (select a record) &gt; xóa hồ sơ</v>
      </c>
      <c r="F477" s="15" t="str">
        <f>IF(B477="","-",IF(ISNA(VLOOKUP($B477,'API List'!$B$4:$S$299,9,0))=TRUE,"",VLOOKUP($B477,'API List'!$B$4:$S$299,9,0)))</f>
        <v>POST</v>
      </c>
      <c r="G477" s="15" t="str">
        <f>IF(B477="","-",IF(ISNA(VLOOKUP($B477,'API List'!$B$4:$S$299,14,0))=TRUE,"",VLOOKUP($B477,'API List'!$B$4:$S$299,14,0)))</f>
        <v>{	}</v>
      </c>
      <c r="H477" s="15" t="b">
        <f>IF(B477="","-",IF(ISNA(VLOOKUP($B477,'API List'!$B$4:$S$299,15,0))=TRUE,"",VLOOKUP($B477,'API List'!$B$4:$S$299,15,0)))</f>
        <v>1</v>
      </c>
      <c r="I477" s="21" t="s">
        <v>108</v>
      </c>
      <c r="J477" s="6" t="s">
        <v>1433</v>
      </c>
      <c r="K477" s="6" t="s">
        <v>23</v>
      </c>
      <c r="L477" s="6" t="s">
        <v>1460</v>
      </c>
      <c r="M477" s="6" t="s">
        <v>17</v>
      </c>
      <c r="N477" s="6"/>
      <c r="O477" s="6"/>
      <c r="P477" s="6"/>
      <c r="Q477" s="6"/>
      <c r="R477" s="97" t="str">
        <f t="shared" si="15"/>
        <v>View</v>
      </c>
      <c r="S477" s="10"/>
    </row>
    <row r="478" spans="1:19" ht="52.8" x14ac:dyDescent="0.25">
      <c r="A478" s="66"/>
      <c r="B478" s="6" t="s">
        <v>1478</v>
      </c>
      <c r="C478" s="15" t="str">
        <f>IF(B478="","-",IF(ISNA(VLOOKUP($B478,'API List'!$B$4:$S$299,2,0))=TRUE,"",VLOOKUP($B478,'API List'!$B$4:$S$299,2,0)))</f>
        <v>#150</v>
      </c>
      <c r="D478" s="15" t="str">
        <f>IF(B478="","-",IF(ISNA(VLOOKUP($B478,'API List'!$B$4:$S$298,6,0))=TRUE,"",VLOOKUP($B478,'API List'!$B$4:$S$298,6,0)))</f>
        <v>Done</v>
      </c>
      <c r="E478" s="15" t="str">
        <f>IF(B478="","-",IF(ISNA(VLOOKUP($B478,'API List'!$B$4:$S$299,3,0))=TRUE,"",VLOOKUP($B478,'API List'!$B$4:$S$299,3,0)))</f>
        <v>Hồ sơ &gt; Hồ sơ KCB từ CSYT khác (select a record) &gt; xóa hồ sơ</v>
      </c>
      <c r="F478" s="15" t="str">
        <f>IF(B478="","-",IF(ISNA(VLOOKUP($B478,'API List'!$B$4:$S$299,9,0))=TRUE,"",VLOOKUP($B478,'API List'!$B$4:$S$299,9,0)))</f>
        <v>POST</v>
      </c>
      <c r="G478" s="15" t="str">
        <f>IF(B478="","-",IF(ISNA(VLOOKUP($B478,'API List'!$B$4:$S$299,14,0))=TRUE,"",VLOOKUP($B478,'API List'!$B$4:$S$299,14,0)))</f>
        <v>{	}</v>
      </c>
      <c r="H478" s="15" t="b">
        <f>IF(B478="","-",IF(ISNA(VLOOKUP($B478,'API List'!$B$4:$S$299,15,0))=TRUE,"",VLOOKUP($B478,'API List'!$B$4:$S$299,15,0)))</f>
        <v>1</v>
      </c>
      <c r="I478" s="21" t="s">
        <v>108</v>
      </c>
      <c r="J478" s="6" t="s">
        <v>1433</v>
      </c>
      <c r="K478" s="6" t="s">
        <v>1362</v>
      </c>
      <c r="L478" s="6" t="s">
        <v>1479</v>
      </c>
      <c r="M478" s="6" t="s">
        <v>12</v>
      </c>
      <c r="N478" s="6"/>
      <c r="O478" s="6"/>
      <c r="P478" s="179" t="s">
        <v>1191</v>
      </c>
      <c r="Q478" s="6" t="s">
        <v>1480</v>
      </c>
      <c r="R478" s="97" t="str">
        <f t="shared" si="15"/>
        <v>View</v>
      </c>
      <c r="S478" s="10"/>
    </row>
    <row r="479" spans="1:19" x14ac:dyDescent="0.25">
      <c r="A479" s="66"/>
      <c r="B479" s="6"/>
      <c r="C479" s="15" t="str">
        <f>IF(B479="","-",IF(ISNA(VLOOKUP($B479,'API List'!$B$4:$S$299,2,0))=TRUE,"",VLOOKUP($B479,'API List'!$B$4:$S$299,2,0)))</f>
        <v>-</v>
      </c>
      <c r="D479" s="15" t="str">
        <f>IF(B479="","-",IF(ISNA(VLOOKUP($B479,'API List'!$B$4:$S$298,6,0))=TRUE,"",VLOOKUP($B479,'API List'!$B$4:$S$298,6,0)))</f>
        <v>-</v>
      </c>
      <c r="E479" s="15" t="str">
        <f>IF(B479="","-",IF(ISNA(VLOOKUP($B479,'API List'!$B$4:$S$299,3,0))=TRUE,"",VLOOKUP($B479,'API List'!$B$4:$S$299,3,0)))</f>
        <v>-</v>
      </c>
      <c r="F479" s="15" t="str">
        <f>IF(B479="","-",IF(ISNA(VLOOKUP($B479,'API List'!$B$4:$S$299,9,0))=TRUE,"",VLOOKUP($B479,'API List'!$B$4:$S$299,9,0)))</f>
        <v>-</v>
      </c>
      <c r="G479" s="15" t="str">
        <f>IF(B479="","-",IF(ISNA(VLOOKUP($B479,'API List'!$B$4:$S$299,14,0))=TRUE,"",VLOOKUP($B479,'API List'!$B$4:$S$299,14,0)))</f>
        <v>-</v>
      </c>
      <c r="H479" s="15" t="str">
        <f>IF(B479="","-",IF(ISNA(VLOOKUP($B479,'API List'!$B$4:$S$299,15,0))=TRUE,"",VLOOKUP($B479,'API List'!$B$4:$S$299,15,0)))</f>
        <v>-</v>
      </c>
      <c r="I479" s="21" t="s">
        <v>108</v>
      </c>
      <c r="J479" s="6"/>
      <c r="K479" s="6"/>
      <c r="L479" s="6"/>
      <c r="M479" s="6"/>
      <c r="N479" s="6"/>
      <c r="O479" s="6"/>
      <c r="P479" s="6"/>
      <c r="Q479" s="6"/>
      <c r="R479" s="97" t="str">
        <f t="shared" si="15"/>
        <v>View</v>
      </c>
      <c r="S479" s="10"/>
    </row>
    <row r="480" spans="1:19" x14ac:dyDescent="0.25">
      <c r="A480" s="66"/>
      <c r="B480" s="6"/>
      <c r="C480" s="15" t="str">
        <f>IF(B480="","-",IF(ISNA(VLOOKUP($B480,'API List'!$B$4:$S$299,2,0))=TRUE,"",VLOOKUP($B480,'API List'!$B$4:$S$299,2,0)))</f>
        <v>-</v>
      </c>
      <c r="D480" s="15" t="str">
        <f>IF(B480="","-",IF(ISNA(VLOOKUP($B480,'API List'!$B$4:$S$298,6,0))=TRUE,"",VLOOKUP($B480,'API List'!$B$4:$S$298,6,0)))</f>
        <v>-</v>
      </c>
      <c r="E480" s="15" t="str">
        <f>IF(B480="","-",IF(ISNA(VLOOKUP($B480,'API List'!$B$4:$S$299,3,0))=TRUE,"",VLOOKUP($B480,'API List'!$B$4:$S$299,3,0)))</f>
        <v>-</v>
      </c>
      <c r="F480" s="15" t="str">
        <f>IF(B480="","-",IF(ISNA(VLOOKUP($B480,'API List'!$B$4:$S$299,9,0))=TRUE,"",VLOOKUP($B480,'API List'!$B$4:$S$299,9,0)))</f>
        <v>-</v>
      </c>
      <c r="G480" s="15" t="str">
        <f>IF(B480="","-",IF(ISNA(VLOOKUP($B480,'API List'!$B$4:$S$299,14,0))=TRUE,"",VLOOKUP($B480,'API List'!$B$4:$S$299,14,0)))</f>
        <v>-</v>
      </c>
      <c r="H480" s="15" t="str">
        <f>IF(B480="","-",IF(ISNA(VLOOKUP($B480,'API List'!$B$4:$S$299,15,0))=TRUE,"",VLOOKUP($B480,'API List'!$B$4:$S$299,15,0)))</f>
        <v>-</v>
      </c>
      <c r="I480" s="21" t="s">
        <v>108</v>
      </c>
      <c r="J480" s="6"/>
      <c r="K480" s="6"/>
      <c r="L480" s="6"/>
      <c r="M480" s="6"/>
      <c r="N480" s="6"/>
      <c r="O480" s="6"/>
      <c r="P480" s="6"/>
      <c r="Q480" s="6"/>
      <c r="R480" s="97" t="str">
        <f t="shared" si="15"/>
        <v>View</v>
      </c>
      <c r="S480" s="10"/>
    </row>
    <row r="481" spans="1:19" x14ac:dyDescent="0.25">
      <c r="A481" s="66"/>
      <c r="B481" s="6"/>
      <c r="C481" s="15" t="str">
        <f>IF(B481="","-",IF(ISNA(VLOOKUP($B481,'API List'!$B$4:$S$299,2,0))=TRUE,"",VLOOKUP($B481,'API List'!$B$4:$S$299,2,0)))</f>
        <v>-</v>
      </c>
      <c r="D481" s="15" t="str">
        <f>IF(B481="","-",IF(ISNA(VLOOKUP($B481,'API List'!$B$4:$S$298,6,0))=TRUE,"",VLOOKUP($B481,'API List'!$B$4:$S$298,6,0)))</f>
        <v>-</v>
      </c>
      <c r="E481" s="15" t="str">
        <f>IF(B481="","-",IF(ISNA(VLOOKUP($B481,'API List'!$B$4:$S$299,3,0))=TRUE,"",VLOOKUP($B481,'API List'!$B$4:$S$299,3,0)))</f>
        <v>-</v>
      </c>
      <c r="F481" s="15" t="str">
        <f>IF(B481="","-",IF(ISNA(VLOOKUP($B481,'API List'!$B$4:$S$299,9,0))=TRUE,"",VLOOKUP($B481,'API List'!$B$4:$S$299,9,0)))</f>
        <v>-</v>
      </c>
      <c r="G481" s="15" t="str">
        <f>IF(B481="","-",IF(ISNA(VLOOKUP($B481,'API List'!$B$4:$S$299,14,0))=TRUE,"",VLOOKUP($B481,'API List'!$B$4:$S$299,14,0)))</f>
        <v>-</v>
      </c>
      <c r="H481" s="15" t="str">
        <f>IF(B481="","-",IF(ISNA(VLOOKUP($B481,'API List'!$B$4:$S$299,15,0))=TRUE,"",VLOOKUP($B481,'API List'!$B$4:$S$299,15,0)))</f>
        <v>-</v>
      </c>
      <c r="I481" s="21" t="s">
        <v>108</v>
      </c>
      <c r="J481" s="6"/>
      <c r="K481" s="6"/>
      <c r="L481" s="6"/>
      <c r="M481" s="6"/>
      <c r="N481" s="6"/>
      <c r="O481" s="6"/>
      <c r="P481" s="6"/>
      <c r="Q481" s="6"/>
      <c r="R481" s="97" t="str">
        <f t="shared" ref="R481:R486" si="18">HYPERLINK("#'"&amp;Q481&amp;"'!A1","View")</f>
        <v>View</v>
      </c>
      <c r="S481" s="10"/>
    </row>
    <row r="482" spans="1:19" x14ac:dyDescent="0.25">
      <c r="A482" s="66"/>
      <c r="B482" s="6"/>
      <c r="C482" s="15" t="str">
        <f>IF(B482="","-",IF(ISNA(VLOOKUP($B482,'API List'!$B$4:$S$299,2,0))=TRUE,"",VLOOKUP($B482,'API List'!$B$4:$S$299,2,0)))</f>
        <v>-</v>
      </c>
      <c r="D482" s="15" t="str">
        <f>IF(B482="","-",IF(ISNA(VLOOKUP($B482,'API List'!$B$4:$S$298,6,0))=TRUE,"",VLOOKUP($B482,'API List'!$B$4:$S$298,6,0)))</f>
        <v>-</v>
      </c>
      <c r="E482" s="15" t="str">
        <f>IF(B482="","-",IF(ISNA(VLOOKUP($B482,'API List'!$B$4:$S$299,3,0))=TRUE,"",VLOOKUP($B482,'API List'!$B$4:$S$299,3,0)))</f>
        <v>-</v>
      </c>
      <c r="F482" s="15" t="str">
        <f>IF(B482="","-",IF(ISNA(VLOOKUP($B482,'API List'!$B$4:$S$299,9,0))=TRUE,"",VLOOKUP($B482,'API List'!$B$4:$S$299,9,0)))</f>
        <v>-</v>
      </c>
      <c r="G482" s="15" t="str">
        <f>IF(B482="","-",IF(ISNA(VLOOKUP($B482,'API List'!$B$4:$S$299,14,0))=TRUE,"",VLOOKUP($B482,'API List'!$B$4:$S$299,14,0)))</f>
        <v>-</v>
      </c>
      <c r="H482" s="15" t="str">
        <f>IF(B482="","-",IF(ISNA(VLOOKUP($B482,'API List'!$B$4:$S$299,15,0))=TRUE,"",VLOOKUP($B482,'API List'!$B$4:$S$299,15,0)))</f>
        <v>-</v>
      </c>
      <c r="I482" s="21" t="s">
        <v>108</v>
      </c>
      <c r="J482" s="6"/>
      <c r="K482" s="6"/>
      <c r="L482" s="6"/>
      <c r="M482" s="6"/>
      <c r="N482" s="6"/>
      <c r="O482" s="6"/>
      <c r="P482" s="6"/>
      <c r="Q482" s="6"/>
      <c r="R482" s="97" t="str">
        <f t="shared" si="18"/>
        <v>View</v>
      </c>
      <c r="S482" s="10"/>
    </row>
    <row r="483" spans="1:19" ht="52.8" x14ac:dyDescent="0.25">
      <c r="A483" s="66"/>
      <c r="B483" s="6" t="s">
        <v>1481</v>
      </c>
      <c r="C483" s="15" t="str">
        <f>IF(B483="","-",IF(ISNA(VLOOKUP($B483,'API List'!$B$4:$S$299,2,0))=TRUE,"",VLOOKUP($B483,'API List'!$B$4:$S$299,2,0)))</f>
        <v>#152</v>
      </c>
      <c r="D483" s="15" t="str">
        <f>IF(B483="","-",IF(ISNA(VLOOKUP($B483,'API List'!$B$4:$S$298,6,0))=TRUE,"",VLOOKUP($B483,'API List'!$B$4:$S$298,6,0)))</f>
        <v>Done</v>
      </c>
      <c r="E483" s="15" t="str">
        <f>IF(B483="","-",IF(ISNA(VLOOKUP($B483,'API List'!$B$4:$S$299,3,0))=TRUE,"",VLOOKUP($B483,'API List'!$B$4:$S$299,3,0)))</f>
        <v>Hồ sơ &gt; Hồ sơ KCB từ CSYT khác (select a record) &gt; chỉnh sửa</v>
      </c>
      <c r="F483" s="15" t="str">
        <f>IF(B483="","-",IF(ISNA(VLOOKUP($B483,'API List'!$B$4:$S$299,9,0))=TRUE,"",VLOOKUP($B483,'API List'!$B$4:$S$299,9,0)))</f>
        <v>POST</v>
      </c>
      <c r="G483" s="15" t="str">
        <f>IF(B483="","-",IF(ISNA(VLOOKUP($B483,'API List'!$B$4:$S$299,14,0))=TRUE,"",VLOOKUP($B483,'API List'!$B$4:$S$299,14,0)))</f>
        <v>{_x000D_
        "hssk": {_x000D_
                "note": "K",_x000D_
                "ngay": 1756400400000,_x000D_
                "ngaytaikham": 1756425600000,_x000D_
                "tenphongkham": "A",_x000D_
                "tenbacsi": "A",_x000D_
                "id": "68b1681b423c2b58ce42655a",_x000D_
                "category": "BIENLAI"_x000D_
        },_x000D_
        "isNhacThuoc": false,_x000D_
        "docs": [{_x000D_
                "createTime": 1756456987598,_x000D_
                "id": "fad8a00c-7f76-49f9-a47e-137cae05b23f",_x000D_
                "type": "image/svg+xml",_x000D_
                "url": "/share/proxy/alfresco-noauth/api/internal/shared/node/2H8Lgzm_S0KnmOYg88h6tA/content"_x000D_
        }],_x000D_
        "isNhacLich": false,_x000D_
        "photo": [],_x000D_
        "isNew": false_x000D_
	}</v>
      </c>
      <c r="H483" s="15" t="str">
        <f>IF(B483="","-",IF(ISNA(VLOOKUP($B483,'API List'!$B$4:$S$299,15,0))=TRUE,"",VLOOKUP($B483,'API List'!$B$4:$S$299,15,0)))</f>
        <v>{_x000D_
        "totalSizeInBytes": 237,_x000D_
        "note": "K",_x000D_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1756456987598,_x000D_
                "id": "fad8a00c-7f76-49f9-a47e-137cae05b23f",_x000D_
                "type": "image/svg+xml",_x000D_
                "url": "/share/proxy/alfresco-noauth/api/internal/shared/node/2H8Lgzm_S0KnmOYg88h6tA/content"_x000D_
        }],_x000D_
        "nhacUongThuocFrom": 0,_x000D_
        "tenbacsi": "A",_x000D_
        "nhacLich": false,_x000D_
        "id": "68b1681b423c2b58ce42655a",_x000D_
        "category": "BIENLAI"_x000D_
	}</v>
      </c>
      <c r="I483" s="21" t="s">
        <v>108</v>
      </c>
      <c r="J483" s="6" t="s">
        <v>1433</v>
      </c>
      <c r="K483" s="6" t="s">
        <v>1184</v>
      </c>
      <c r="L483" s="6" t="s">
        <v>1449</v>
      </c>
      <c r="M483" s="6" t="s">
        <v>17</v>
      </c>
      <c r="N483" s="6"/>
      <c r="O483" s="6"/>
      <c r="P483" s="6"/>
      <c r="Q483" s="6"/>
      <c r="R483" s="97" t="str">
        <f t="shared" si="18"/>
        <v>View</v>
      </c>
      <c r="S483" s="10"/>
    </row>
    <row r="484" spans="1:19" ht="52.8" x14ac:dyDescent="0.25">
      <c r="A484" s="66"/>
      <c r="B484" s="6" t="s">
        <v>1481</v>
      </c>
      <c r="C484" s="15" t="str">
        <f>IF(B484="","-",IF(ISNA(VLOOKUP($B484,'API List'!$B$4:$S$299,2,0))=TRUE,"",VLOOKUP($B484,'API List'!$B$4:$S$299,2,0)))</f>
        <v>#152</v>
      </c>
      <c r="D484" s="15" t="str">
        <f>IF(B484="","-",IF(ISNA(VLOOKUP($B484,'API List'!$B$4:$S$298,6,0))=TRUE,"",VLOOKUP($B484,'API List'!$B$4:$S$298,6,0)))</f>
        <v>Done</v>
      </c>
      <c r="E484" s="15" t="str">
        <f>IF(B484="","-",IF(ISNA(VLOOKUP($B484,'API List'!$B$4:$S$299,3,0))=TRUE,"",VLOOKUP($B484,'API List'!$B$4:$S$299,3,0)))</f>
        <v>Hồ sơ &gt; Hồ sơ KCB từ CSYT khác (select a record) &gt; chỉnh sửa</v>
      </c>
      <c r="F484" s="15" t="str">
        <f>IF(B484="","-",IF(ISNA(VLOOKUP($B484,'API List'!$B$4:$S$299,9,0))=TRUE,"",VLOOKUP($B484,'API List'!$B$4:$S$299,9,0)))</f>
        <v>POST</v>
      </c>
      <c r="G484" s="15" t="str">
        <f>IF(B484="","-",IF(ISNA(VLOOKUP($B484,'API List'!$B$4:$S$299,14,0))=TRUE,"",VLOOKUP($B484,'API List'!$B$4:$S$299,14,0)))</f>
        <v>{_x000D_
        "hssk": {_x000D_
                "note": "K",_x000D_
                "ngay": 1756400400000,_x000D_
                "ngaytaikham": 1756425600000,_x000D_
                "tenphongkham": "A",_x000D_
                "tenbacsi": "A",_x000D_
                "id": "68b1681b423c2b58ce42655a",_x000D_
                "category": "BIENLAI"_x000D_
        },_x000D_
        "isNhacThuoc": false,_x000D_
        "docs": [{_x000D_
                "createTime": 1756456987598,_x000D_
                "id": "fad8a00c-7f76-49f9-a47e-137cae05b23f",_x000D_
                "type": "image/svg+xml",_x000D_
                "url": "/share/proxy/alfresco-noauth/api/internal/shared/node/2H8Lgzm_S0KnmOYg88h6tA/content"_x000D_
        }],_x000D_
        "isNhacLich": false,_x000D_
        "photo": [],_x000D_
        "isNew": false_x000D_
	}</v>
      </c>
      <c r="H484" s="15" t="str">
        <f>IF(B484="","-",IF(ISNA(VLOOKUP($B484,'API List'!$B$4:$S$299,15,0))=TRUE,"",VLOOKUP($B484,'API List'!$B$4:$S$299,15,0)))</f>
        <v>{_x000D_
        "totalSizeInBytes": 237,_x000D_
        "note": "K",_x000D_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1756456987598,_x000D_
                "id": "fad8a00c-7f76-49f9-a47e-137cae05b23f",_x000D_
                "type": "image/svg+xml",_x000D_
                "url": "/share/proxy/alfresco-noauth/api/internal/shared/node/2H8Lgzm_S0KnmOYg88h6tA/content"_x000D_
        }],_x000D_
        "nhacUongThuocFrom": 0,_x000D_
        "tenbacsi": "A",_x000D_
        "nhacLich": false,_x000D_
        "id": "68b1681b423c2b58ce42655a",_x000D_
        "category": "BIENLAI"_x000D_
	}</v>
      </c>
      <c r="I484" s="21" t="s">
        <v>108</v>
      </c>
      <c r="J484" s="6" t="s">
        <v>1433</v>
      </c>
      <c r="K484" s="6" t="s">
        <v>23</v>
      </c>
      <c r="L484" s="6" t="s">
        <v>1460</v>
      </c>
      <c r="M484" s="6" t="s">
        <v>17</v>
      </c>
      <c r="N484" s="6"/>
      <c r="O484" s="6"/>
      <c r="P484" s="6"/>
      <c r="Q484" s="6"/>
      <c r="R484" s="97" t="str">
        <f t="shared" si="18"/>
        <v>View</v>
      </c>
      <c r="S484" s="10"/>
    </row>
    <row r="485" spans="1:19" ht="52.8" x14ac:dyDescent="0.25">
      <c r="A485" s="66"/>
      <c r="B485" s="6" t="s">
        <v>1481</v>
      </c>
      <c r="C485" s="15" t="str">
        <f>IF(B485="","-",IF(ISNA(VLOOKUP($B485,'API List'!$B$4:$S$299,2,0))=TRUE,"",VLOOKUP($B485,'API List'!$B$4:$S$299,2,0)))</f>
        <v>#152</v>
      </c>
      <c r="D485" s="15" t="str">
        <f>IF(B485="","-",IF(ISNA(VLOOKUP($B485,'API List'!$B$4:$S$298,6,0))=TRUE,"",VLOOKUP($B485,'API List'!$B$4:$S$298,6,0)))</f>
        <v>Done</v>
      </c>
      <c r="E485" s="15" t="str">
        <f>IF(B485="","-",IF(ISNA(VLOOKUP($B485,'API List'!$B$4:$S$299,3,0))=TRUE,"",VLOOKUP($B485,'API List'!$B$4:$S$299,3,0)))</f>
        <v>Hồ sơ &gt; Hồ sơ KCB từ CSYT khác (select a record) &gt; chỉnh sửa</v>
      </c>
      <c r="F485" s="15" t="str">
        <f>IF(B485="","-",IF(ISNA(VLOOKUP($B485,'API List'!$B$4:$S$299,9,0))=TRUE,"",VLOOKUP($B485,'API List'!$B$4:$S$299,9,0)))</f>
        <v>POST</v>
      </c>
      <c r="G485" s="15" t="str">
        <f>IF(B485="","-",IF(ISNA(VLOOKUP($B485,'API List'!$B$4:$S$299,14,0))=TRUE,"",VLOOKUP($B485,'API List'!$B$4:$S$299,14,0)))</f>
        <v>{_x000D_
        "hssk": {_x000D_
                "note": "K",_x000D_
                "ngay": 1756400400000,_x000D_
                "ngaytaikham": 1756425600000,_x000D_
                "tenphongkham": "A",_x000D_
                "tenbacsi": "A",_x000D_
                "id": "68b1681b423c2b58ce42655a",_x000D_
                "category": "BIENLAI"_x000D_
        },_x000D_
        "isNhacThuoc": false,_x000D_
        "docs": [{_x000D_
                "createTime": 1756456987598,_x000D_
                "id": "fad8a00c-7f76-49f9-a47e-137cae05b23f",_x000D_
                "type": "image/svg+xml",_x000D_
                "url": "/share/proxy/alfresco-noauth/api/internal/shared/node/2H8Lgzm_S0KnmOYg88h6tA/content"_x000D_
        }],_x000D_
        "isNhacLich": false,_x000D_
        "photo": [],_x000D_
        "isNew": false_x000D_
	}</v>
      </c>
      <c r="H485" s="15" t="str">
        <f>IF(B485="","-",IF(ISNA(VLOOKUP($B485,'API List'!$B$4:$S$299,15,0))=TRUE,"",VLOOKUP($B485,'API List'!$B$4:$S$299,15,0)))</f>
        <v>{_x000D_
        "totalSizeInBytes": 237,_x000D_
        "note": "K",_x000D_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1756456987598,_x000D_
                "id": "fad8a00c-7f76-49f9-a47e-137cae05b23f",_x000D_
                "type": "image/svg+xml",_x000D_
                "url": "/share/proxy/alfresco-noauth/api/internal/shared/node/2H8Lgzm_S0KnmOYg88h6tA/content"_x000D_
        }],_x000D_
        "nhacUongThuocFrom": 0,_x000D_
        "tenbacsi": "A",_x000D_
        "nhacLich": false,_x000D_
        "id": "68b1681b423c2b58ce42655a",_x000D_
        "category": "BIENLAI"_x000D_
	}</v>
      </c>
      <c r="I485" s="21" t="s">
        <v>108</v>
      </c>
      <c r="J485" s="6" t="s">
        <v>1433</v>
      </c>
      <c r="K485" s="6" t="s">
        <v>1362</v>
      </c>
      <c r="L485" s="6" t="s">
        <v>1482</v>
      </c>
      <c r="M485" s="6" t="s">
        <v>12</v>
      </c>
      <c r="N485" s="6"/>
      <c r="O485" s="6"/>
      <c r="P485" s="179" t="s">
        <v>1191</v>
      </c>
      <c r="Q485" s="6" t="s">
        <v>1483</v>
      </c>
      <c r="R485" s="97" t="str">
        <f t="shared" si="18"/>
        <v>View</v>
      </c>
      <c r="S485" s="10"/>
    </row>
    <row r="486" spans="1:19" ht="52.8" x14ac:dyDescent="0.25">
      <c r="A486" s="66"/>
      <c r="B486" s="6" t="s">
        <v>1484</v>
      </c>
      <c r="C486" s="15" t="str">
        <f>IF(B486="","-",IF(ISNA(VLOOKUP($B486,'API List'!$B$4:$S$299,2,0))=TRUE,"",VLOOKUP($B486,'API List'!$B$4:$S$299,2,0)))</f>
        <v>#151</v>
      </c>
      <c r="D486" s="15" t="str">
        <f>IF(B486="","-",IF(ISNA(VLOOKUP($B486,'API List'!$B$4:$S$298,6,0))=TRUE,"",VLOOKUP($B486,'API List'!$B$4:$S$298,6,0)))</f>
        <v>Done</v>
      </c>
      <c r="E486" s="15" t="str">
        <f>IF(B486="","-",IF(ISNA(VLOOKUP($B486,'API List'!$B$4:$S$299,3,0))=TRUE,"",VLOOKUP($B486,'API List'!$B$4:$S$299,3,0)))</f>
        <v>Hồ sơ &gt; Hồ sơ KCB từ CSYT khác &gt; thêm hồ sơ</v>
      </c>
      <c r="F486" s="15" t="str">
        <f>IF(B486="","-",IF(ISNA(VLOOKUP($B486,'API List'!$B$4:$S$299,9,0))=TRUE,"",VLOOKUP($B486,'API List'!$B$4:$S$299,9,0)))</f>
        <v>POST</v>
      </c>
      <c r="G486" s="15" t="str">
        <f>IF(B486="","-",IF(ISNA(VLOOKUP($B486,'API List'!$B$4:$S$299,14,0))=TRUE,"",VLOOKUP($B486,'API List'!$B$4:$S$299,14,0)))</f>
        <v>{_x000D_
        "hssk": {_x000D_
                "note": "A",_x000D_
                "ngay": 1756400400000,_x000D_
                "ngaytaikham": 1756425600000,_x000D_
                "tenphongkham": "A",_x000D_
                "tenbacsi": "A",_x000D_
                "id": "",_x000D_
                "category": "TOATHUOC"_x000D_
        },_x000D_
        "isNhacThuoc": false,_x000D_
        "docs": [{_x000D_
                "size": 462905,_x000D_
                "createTime": "",_x000D_
                "src": "",_x000D_
                "name": "",_x000D_
                "id": "wz49BTn86dkRTwMMxCqy",_x000D_
                "type": "application/pdf",_x000D_
                "url":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v>
      </c>
      <c r="H486" s="15" t="str">
        <f>IF(B486="","-",IF(ISNA(VLOOKUP($B486,'API List'!$B$4:$S$299,15,0))=TRUE,"",VLOOKUP($B486,'API List'!$B$4:$S$299,15,0)))</f>
        <v>{_x000D_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1756454155550,_x000D_
                "id": "27e2bbca-0666-4b38-9c60-bbf490e1a1bd",_x000D_
                "type": "application/pdf",_x000D_
                "url": "/share/proxy/alfresco-noauth/api/internal/shared/node/4fJjJUVkQ82Eq3nOp4K5gw/content"_x000D_
        }],_x000D_
        "nhacUongThuocFrom": 0,_x000D_
        "tenbacsi": "A",_x000D_
        "nhacLich": false,_x000D_
        "id": "68b15d0be5c50f5bee9e2286",_x000D_
        "category": "TOATHUOC"_x000D_
	}</v>
      </c>
      <c r="I486" s="21" t="s">
        <v>108</v>
      </c>
      <c r="J486" s="6" t="s">
        <v>1433</v>
      </c>
      <c r="K486" s="6" t="s">
        <v>1184</v>
      </c>
      <c r="L486" s="6" t="s">
        <v>1449</v>
      </c>
      <c r="M486" s="6" t="s">
        <v>17</v>
      </c>
      <c r="N486" s="6"/>
      <c r="O486" s="6"/>
      <c r="P486" s="6"/>
      <c r="Q486" s="6"/>
      <c r="R486" s="97" t="str">
        <f t="shared" si="18"/>
        <v>View</v>
      </c>
      <c r="S486" s="10"/>
    </row>
    <row r="487" spans="1:19" ht="52.8" x14ac:dyDescent="0.25">
      <c r="A487" s="66"/>
      <c r="B487" s="6" t="s">
        <v>1484</v>
      </c>
      <c r="C487" s="15" t="str">
        <f>IF(B487="","-",IF(ISNA(VLOOKUP($B487,'API List'!$B$4:$S$299,2,0))=TRUE,"",VLOOKUP($B487,'API List'!$B$4:$S$299,2,0)))</f>
        <v>#151</v>
      </c>
      <c r="D487" s="15" t="str">
        <f>IF(B487="","-",IF(ISNA(VLOOKUP($B487,'API List'!$B$4:$S$298,6,0))=TRUE,"",VLOOKUP($B487,'API List'!$B$4:$S$298,6,0)))</f>
        <v>Done</v>
      </c>
      <c r="E487" s="15" t="str">
        <f>IF(B487="","-",IF(ISNA(VLOOKUP($B487,'API List'!$B$4:$S$299,3,0))=TRUE,"",VLOOKUP($B487,'API List'!$B$4:$S$299,3,0)))</f>
        <v>Hồ sơ &gt; Hồ sơ KCB từ CSYT khác &gt; thêm hồ sơ</v>
      </c>
      <c r="F487" s="15" t="str">
        <f>IF(B487="","-",IF(ISNA(VLOOKUP($B487,'API List'!$B$4:$S$299,9,0))=TRUE,"",VLOOKUP($B487,'API List'!$B$4:$S$299,9,0)))</f>
        <v>POST</v>
      </c>
      <c r="G487" s="15" t="str">
        <f>IF(B487="","-",IF(ISNA(VLOOKUP($B487,'API List'!$B$4:$S$299,14,0))=TRUE,"",VLOOKUP($B487,'API List'!$B$4:$S$299,14,0)))</f>
        <v>{_x000D_
        "hssk": {_x000D_
                "note": "A",_x000D_
                "ngay": 1756400400000,_x000D_
                "ngaytaikham": 1756425600000,_x000D_
                "tenphongkham": "A",_x000D_
                "tenbacsi": "A",_x000D_
                "id": "",_x000D_
                "category": "TOATHUOC"_x000D_
        },_x000D_
        "isNhacThuoc": false,_x000D_
        "docs": [{_x000D_
                "size": 462905,_x000D_
                "createTime": "",_x000D_
                "src": "",_x000D_
                "name": "",_x000D_
                "id": "wz49BTn86dkRTwMMxCqy",_x000D_
                "type": "application/pdf",_x000D_
                "url":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v>
      </c>
      <c r="H487" s="15" t="str">
        <f>IF(B487="","-",IF(ISNA(VLOOKUP($B487,'API List'!$B$4:$S$299,15,0))=TRUE,"",VLOOKUP($B487,'API List'!$B$4:$S$299,15,0)))</f>
        <v>{_x000D_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1756454155550,_x000D_
                "id": "27e2bbca-0666-4b38-9c60-bbf490e1a1bd",_x000D_
                "type": "application/pdf",_x000D_
                "url": "/share/proxy/alfresco-noauth/api/internal/shared/node/4fJjJUVkQ82Eq3nOp4K5gw/content"_x000D_
        }],_x000D_
        "nhacUongThuocFrom": 0,_x000D_
        "tenbacsi": "A",_x000D_
        "nhacLich": false,_x000D_
        "id": "68b15d0be5c50f5bee9e2286",_x000D_
        "category": "TOATHUOC"_x000D_
	}</v>
      </c>
      <c r="I487" s="21" t="s">
        <v>108</v>
      </c>
      <c r="J487" s="6" t="s">
        <v>1433</v>
      </c>
      <c r="K487" s="6" t="s">
        <v>23</v>
      </c>
      <c r="L487" s="6" t="s">
        <v>1460</v>
      </c>
      <c r="M487" s="6" t="s">
        <v>17</v>
      </c>
      <c r="N487" s="6"/>
      <c r="O487" s="6"/>
      <c r="P487" s="6"/>
      <c r="Q487" s="6"/>
      <c r="R487" s="97" t="str">
        <f t="shared" si="15"/>
        <v>View</v>
      </c>
      <c r="S487" s="10"/>
    </row>
    <row r="488" spans="1:19" ht="66" x14ac:dyDescent="0.25">
      <c r="A488" s="66"/>
      <c r="B488" s="6" t="s">
        <v>1484</v>
      </c>
      <c r="C488" s="15" t="str">
        <f>IF(B488="","-",IF(ISNA(VLOOKUP($B488,'API List'!$B$4:$S$299,2,0))=TRUE,"",VLOOKUP($B488,'API List'!$B$4:$S$299,2,0)))</f>
        <v>#151</v>
      </c>
      <c r="D488" s="15" t="str">
        <f>IF(B488="","-",IF(ISNA(VLOOKUP($B488,'API List'!$B$4:$S$298,6,0))=TRUE,"",VLOOKUP($B488,'API List'!$B$4:$S$298,6,0)))</f>
        <v>Done</v>
      </c>
      <c r="E488" s="15" t="str">
        <f>IF(B488="","-",IF(ISNA(VLOOKUP($B488,'API List'!$B$4:$S$299,3,0))=TRUE,"",VLOOKUP($B488,'API List'!$B$4:$S$299,3,0)))</f>
        <v>Hồ sơ &gt; Hồ sơ KCB từ CSYT khác &gt; thêm hồ sơ</v>
      </c>
      <c r="F488" s="15" t="str">
        <f>IF(B488="","-",IF(ISNA(VLOOKUP($B488,'API List'!$B$4:$S$299,9,0))=TRUE,"",VLOOKUP($B488,'API List'!$B$4:$S$299,9,0)))</f>
        <v>POST</v>
      </c>
      <c r="G488" s="15" t="str">
        <f>IF(B488="","-",IF(ISNA(VLOOKUP($B488,'API List'!$B$4:$S$299,14,0))=TRUE,"",VLOOKUP($B488,'API List'!$B$4:$S$299,14,0)))</f>
        <v>{_x000D_
        "hssk": {_x000D_
                "note": "A",_x000D_
                "ngay": 1756400400000,_x000D_
                "ngaytaikham": 1756425600000,_x000D_
                "tenphongkham": "A",_x000D_
                "tenbacsi": "A",_x000D_
                "id": "",_x000D_
                "category": "TOATHUOC"_x000D_
        },_x000D_
        "isNhacThuoc": false,_x000D_
        "docs": [{_x000D_
                "size": 462905,_x000D_
                "createTime": "",_x000D_
                "src": "",_x000D_
                "name": "",_x000D_
                "id": "wz49BTn86dkRTwMMxCqy",_x000D_
                "type": "application/pdf",_x000D_
                "url": "data:application/pdf;base64,JVBERi0xLjMKJeLjz9MKMSAwIG9iago8PC9UeXBlL0ZvbnQvU3VidHlwZS9UeXBlMS9CYXNlRm9udC9IZWx2ZXRpY2EvRW5jb2RpbmcvV2luQW5zaUVuY29kaW5nPj4KZW5kb2JqCjIgMCBvYmoKPDwvVGl0bGU8ZmVmZjAwNGYwMDUwMDA0NDAwMzAwMDMyMDA1MDAwMzAwMDMwMDAzMDAwMzAwMDVmMDA1NDAwNmYwMDYxMDA0MjAwNDgwMDU5MDA1ND4vQXV0aG9yPD4vU3ViamVjdDw+L0NyZWF0b3IoTWljcm9zb2Z0IFJlcG9ydGluZyBTZXJ2aWNlcyAxMi4wLjAuMCkvUHJvZHVjZXIoTWljcm9zb2Z0IFJlcG9ydGluZyBTZXJ2aWNlcyBQREYgUmVuZGVyaW5nIEV4dGVuc2lvbiAxMi4wLjAuMDsgbW9kaWZpZWQgdXNpbmcgaVRleHRTaGFycJIgNS41LjEzLjEgqTIwMDAtMjAxOSBpVGV4dCBHcm91cCBOViBcKEFHUEwtdmVyc2lvblwpKS9DcmVhdGlvbkRhdGUoRDoyMDI1MDcyNDE0MzExNiswNycwMCcpL01vZERhdGUoRDoyMDI1MDcyNDE0MzEyNyswNycwMCcpPj4KZW5kb2JqCjMgMCBvYmoKPDwvTGVuZ3RoIDEwL0ZpbHRlci9GbGF0ZURlY29kZT4+c3RyZWFtCnicK+QCAADuAHwKZW5kc3RyZWFtCmVuZG9iago0IDAgb2JqCjw8L0xlbmd0aCAxMDkvRmlsdGVyL0ZsYXRlRGVjb2RlPj5zdHJlYW0KeJxdiiEOwlAQRP2cYiSYZXbb3/9rISQIEE1WcAFKIEHQ+wtSEgzzxHtiOOEN2SgfB/57ucOjWaHoQ1gt9J7LDTP2id31ITbmDHFlPX/D6UVWO3bMFzany+FsoSiq0Zt+aybf5hPHxIQPIkMbJwplbmRzdHJlYW0KZW5kb2JqCjUgMCBvYmoKWy9QREYvVGV4dC9JbWFnZUIvSW1hZ2VDL0ltYWdlSV0KZW5kb2JqCjYgMCBvYmoKPDwvVHlwZS9QYWdlL1BhcmVudCA3IDAgUi9NZWRpYUJveFswIDAgNDE5Ljc2IDU5NS40NF0vQ29udGVudHNbMyAwIFIgOCAwIFIgNCAwIFJdL1Jlc291cmNlczw8L1Byb2NTZXQgNSAwIFIvWE9iamVjdDw8L0ltOSA5IDAgUi9JbTEwIDEwIDAgUj4+L0ZvbnQ8PC9GMyAxMSAwIFIvRjQgMTIgMCBSL0Y1IDEzIDAgUi9GNiAxNCAwIFIvRjcgMTUgMCBSL0Y4IDE2IDAgUi9GMTEgMTcgMCBSL0YxMiAxOCAwIFIvWGkwIDEgMCBSPj4+Pj4+CmVuZG9iagoxMSAwIG9iago8PC9UeXBlL0ZvbnQvU3VidHlwZS9UeXBlMS9CYXNlRm9udC9UaW1lcy1Cb2xkL0VuY29kaW5nL1dpbkFuc2lFbmNvZGluZz4+CmVuZG9iagoxMiAwIG9iago8PC9UeXBlL0ZvbnQvU3VidHlwZS9UeXBlMS9CYXNlRm9udC9UaW1lcy1Cb2xkSXRhbGljL0VuY29kaW5nL1dpbkFuc2lFbmNvZGluZz4+CmVuZG9iagoxMyAwIG9iago8PC9UeXBlL0ZvbnQvU3VidHlwZS9UeXBlMS9CYXNlRm9udC9UaW1lcy1Sb21hbi9FbmNvZGluZy9XaW5BbnNpRW5jb2Rpbmc+PgplbmRvYmoKMTQgMCBvYmoKPDwvVHlwZS9Gb250L1N1YnR5cGUvVHlwZTAvQmFzZUZvbnQvQUJDREVFK1RpbWVzIzIwTmV3IzIwUm9tYW4vRW5jb2RpbmcvSWRlbnRpdHktSC9EZXNjZW5kYW50Rm9udHNbMTkgMCBSXT4+CmVuZG9iagoxNSAwIG9iago8PC9UeXBlL0ZvbnQvU3VidHlwZS9UeXBlMC9CYXNlRm9udC9BQkNERUUrVGltZXMjMjBOZXcjMjBSb21hbixCb2xkSXRhbGljL0VuY29kaW5nL0lkZW50aXR5LUgvRGVzY2VuZGFudEZvbnRzWzIwIDAgUl0+PgplbmRvYmoKMTYgMCBvYmoKPDwvVHlwZS9Gb250L1N1YnR5cGUvVHlwZTAvQmFzZUZvbnQvQUJDREVFK1RpbWVzIzIwTmV3IzIwUm9tYW4sQm9sZC9FbmNvZGluZy9JZGVudGl0eS1IL0Rlc2NlbmRhbnRGb250c1syMSAwIFJdPj4KZW5kb2JqCjkgMCBvYmoKPDwvVHlwZS9YT2JqZWN0L1N1YnR5cGUvSW1hZ2UvQ29sb3JTcGFjZVsvSW5kZXhlZC9EZXZpY2VSR0IgNTc8ZmZmZmZmMDA4MjliOWFkYWRhMDA2Zjk3MDA2Yzk1MDA2YTk0MDA2NTkxMDA3ZTk4MDA2NjkxMDA2MjhmNzViMGJmMDA2ODkyYmVlN2U3ZWFmNGY3ZDNlM2VhYjdkMWRkM2Y4OWE5YzNkN2UxYTNkZGRkYWRlMWUxZjNmOWZiMzQ5NWFhMDA4NjlmNWM5NmIyNTA5MGFlZTFlZGYyOWZjMGQwYzlkZGU1MmI3ZGEwNTg4ZmFkMWY3ODlkMDA3MzlhNzVhN2JlNzM5ZmI4M2Y4MmE0NjE5YWI1YWFjM2QyMDA1YzhiODhiMWM1OTViOWNiOGRiNGM3YWZjYWQ3ZGFlOWVmZDVlZmVmNzhhMmJhYzdkNmUwY2ZlMmU5MDA1ODg5ZGNmMmYyYWJjZWQ3OWJjM2NlYmRkOWUwODViN2M0YzllYWVhNGU5ZGIwNjBhNWI2NmFhM2JiNTY5OWI0Pl0vQml0c1BlckNvbXBvbmVudCA4L0ZpbHRlci9GbGF0ZURlY29kZS9EZWNvZGVQYXJtczw8L1ByZWRpY3RvciAxNS9Db2x1bW5zIDM5Mi9Db2xvcnMgMT4+L1dpZHRoIDM5Mi9IZWlnaHQgMTI5L0xlbmd0aCA0NzU1Pj5zdHJlYW0KeJztnXt7m7gSxrVHmolUwm1L18YmhsQxxG6bdnu23Zzv/8XOgy4gLnawjWu38ftPGxAC64dmdBkJQgYrun3/mm6j4dkdr3w52ew4PftU7JlhFswG534+Rf8ZotFJRJ8rPTcznyI6zvP2K+8w2XLG+/y5mVX0+bNHyEzQlWcOBRwdfpEkvg8C8X3s27oCK4mlVX5TxOIBxXzrlXcQbDmzXomsceBptZqVINjKFH3AsUj4jtzPp9tBIG7Hvq0LFDQHhwLE5niyCmJCClz5267cDoIAg8bflIkS8X1ijNliFbiEFGJ1gSTOBgLyWMqbUQaVtfGVOY+zrcZwB4gc0OY3R7hvJlib3I969tPobCB45UGjBRPe7uSWdoDYCJhafy73yfbsugAQxOd8PfjKHSDIA0O3+iMSbHHEE/5sXQKIGOs/1lNATHJdnt6nTxGJikRgmmtjJUF4SxA86PiRR+7UbdsZ17lmnx7t3EXyFFW5uyR6WghcPP3UFnqfLgHEBo1tf6bocM7BEepsKFZRyAUiZw5THr0Eka2Qc2DipZVrhCyt/kiUqyaE4n0797XJ3fVRIDqMU5ecV5cAIgOuiiwUIKazcP2CTJEIEQqBmf95tgCmTNIdBC+rRfHZz5CKtkV7ATQNoo0AzSnVPtsXrMz9cSloJ3e2w+D9HF0AiByFMigxh1S1+OMFExtZVJQnClKgXe8dozr5HFm7bzdHU/okB+OqNYgYWaoqVZxSEavcMVC5J+p+Z9T5+hEPy4kUOFQzWQIYAxEDLFVRpcago7L/d8zJdaIXcNoGZcFQp4fKVWsQUyt3LnmFyEzuc8tNnUfnA8FAiVKq3nCXO09VggxYVBaVU5VPql72O8aMY/U5tl/jwtENML8uWQUiRsuRZwASRNVaiyicuXNxPhCLRGqBnPFFWbZrbjU+51gWcohYdbofYEKkj6js0TNi2M5XaHM1Na7agFhzrFtGcy5k7qLKfSFr4Bl1AT5i/gDSVeZAg0oJKws5xJrNnaNBVG61BwSZMInOrVy1AZEDq3N/YPjcxHwFQZQjDkt7QVEYIV8dBCJEKF3IzMFqBFeBWDIqrNy/XEFINUF4WFroDNK5pTA6BARhjEmnXfeqFYh7oM/d3K8gGiAiWhZD4WC7f3sAiBwwJJ6wsjemSbSTXkG0QbhQWnSrEWN0AIhYsCXJQNRMFQgfeXtI5AqiDUINC0W0M0p3AAgSMCTMLlYFIup2/64gWiDmQGV5F1iXhicb/YeAWHP2AmhNtuoOXc6dKvdnPcRxBVFODG08qfUSKarOcgBOIos2ztVs6SEgCFJoVC0z1pSA86Byz3A1v4KQsqZKOauGUaOAA4ckSLmDi82hIDKgjfEKAyJKUOWODi7iKwgpK3hAiKAuzoIKzjnHVA1H+Ksvdc96JaffAlH3rL/0Tm17X/jKbn6BMDOmBaCde2jlTsVk1B+4t84EgoRG802zzTqf5fnMjGW7YVidfQ499U818x+FYe8sQhg+N/+sZ0znRZ7PzFk793l45mnVc4G4qqULBDHvM/yjKbzAUBpykSAyIU7oN19EZ4L1MnR5IBJ2yuiL9KS5H6HLA5GvVieco8lWq3xAsp+vywNBNiedPT5t7ofrAkG8TV1BXIiuIC5EVxAXoiuIC9Gfg0D8ee7H/O3lDuJwgkV0p9Av8ZBb9P41Au9vb79//Pjx3LHSg5Re4kqgYdq5lPHP26+/1Dv2xPl0QLILVLSjPrz/eFII0Uyp6LmLObVnLYwFpbCIB6TcqY2+/Wz7EmO30EkaN3PjOLZ/jX786Pvta9rhp6sl7lE8//vbt3cD9W1w2bnInVKrbsFFjj6150xNUoYzMzh2DN1fybs7W5dzE5ILlWRl3esxYYhIg8KMoOR6fvY1279LelV19N9/Pvxxs5+GknDLUqOUYg8Iqk/tCcJPkFGq16AcLp+b+29DGkEnRbxAdYg5uMh8z8+o+CTPDOse7MAQ/f3j5ubmjz118+/An3sCEISEgWCUHjnfUIFg2xzOrItqpjnI64AjBwoKxLDuQY/eS6MUv/tjfwqlPgz8uScBoVHw4Bj3VoHY+gAL1gXBKQXuMFbzOBLE1/Lizb+HUTg/CELmUwHAjiBRg9gSYGORskCIh/yxWC7Q0SzYSkWKHAZCVgf33cEYLgAEId50dUxkTF3OlPc2wQLWBVEkuo0VFwGWITs40QcOAiFHlP4+AsNFgCDEO6b7aYGAvrm8ee0OahD2ZJMbrtd1mM4hID6WpfDjGAwXAuIoWSBon4mbsB4Q23UAiNI9PP91HIeTgnA9f732j3rdB8gG0bPStOw2nhbE16PN0klBeHmi4yUhyfunnb1i8rBYJEG2Vpm6Sv0PEG3z540a0Q34yODEIEoO347FcDIQ8wChMgkMcNo1W36CDmOMMgZcbtPhi3LxMMqQ5Xu1gFW/4H72kNI0Wa77YNggaGdtS2RxkCDU0tik3TxYqsPZ3iBK//DP8RxOAyJaCquBLt0otgZa3Sna5xkG8VqWqNo4aAKMMcal852lXEJljLOeXrgGkap82htDFI48nFYgnniZMxPN3xELdXS+L4jbcerDaUDEC/s1NO/qg/06e7SdhEGg/tUgJJSMkDix3/iemEIFggWJeohWgKa6LFhUIFz1ArQaWDkYy7YfiPfSP4zA4RQgYmqqA+Ocmw4ThaQmETutGmMBsUHckzk0U2JnPESDuNNl2bQ5a1ns3HcqEOVqVZl3I506Vvr6/UBEhDyPwuEEIKJUF53Dlo++P5s4YEhUl5hBB+YImoKwa4cNgt27HWKi7XA1iMRTr3pzk4lEXp66ogbhqf831mGu9bX7OuuvhLijYNgfBF101QQxNcjMzlnuizYu3PiJzNGo0lkcRZGXQ43CBkGnslcMvNzR0Zxvj3YbELoH3diiI5QF7Dxpe6RaTbqnbedjXboPiNJBHNmPOxwEZW1VVkOC8LUT5taba8Y6NSrTtK8duBvU2dsgSiPH+OQxDGeVq2jv+1eB0F7b3gBnKh+Ou7ENQqfjdT4b9UDSge8DIhrLQRwEYqtUMStjQLGxAvtJ/Xa9laJu2nPbX1YDQk0QlOJUG8Nc04Qn0lAFQhs8a8ecjbwElqQBgqgmVL33h34g1eLaA8R3QtyxOIwOQhmDts+s8MRyRo/STkuzau+3QGBNS73enWmHGkShK03VKFB+mXstEKpJS3mVTlcRf08QhJB/LxaEbpO0hzuM2SiHmkPel8TM3jRB2CPbmjFN+7IuQUR120c9MzfAmyAi3ky31rcm+4H4SMhmNA6jg1DmoeNRdftQ1gJtmR5aKczcZbNGWJ2PSFsvvg2EMTHm5rl888t9IJsgyEvVa5BK6pdkHxAjeupDQEBXFgjTXeoELBm7Uv3Xae+h37A8GkTTH2j71torxQKxab74tCruFgjtnHXnT7dn9WYgg0F8H7VC7A2Ce1FbcVqD0IP//LF9va4GTmwqTWcA7gm6IHijnzx9DYRuOmvvo4wdL7ogdNNAOzJVP4wRHAwiIuTdGUG80qHTdrwz9mYcZHm59tvtEVltqRsgsDEU+zoIfXvlfhRwiHpA6Da2zD6yrxkO4j0h0Ygcxgbh8y0gZrqlUoHofBSiD4TYE4S2XmxZFbYykm0QJK3No24lGMcyFMTHEfsQJwBhakRn6/AcWiA6NeJxDBA6k/I2yvwo3h0QRd1QUhWneuKhICJCfozIYWwQ+he3O11yhz5jKNRby9s+Iu/xEXuD0M8CGVFDT7oL2QGhW7AYGq9WjQEOBPHnmJ25E4DQTczOtIBp1i7qkdX2RH9fq2lvELrJSpkmr3F3QNSdaZWufpqBIL4T8t9LBmEKq73jsWc1a58cSruzmpEegDoShKsHU7JGf6YLQrdg+bPltvcB8XXcNtP4ILTrc1rv+wvUJeGJdqmQCs/RIIwN1C2Cx20gTGZ63KkeNhkIIiLkw0WDMGNG0EinDbGuBZaZqvM3M6fHgvCsqI2qY94DwgyYtE8MBDFy4/UEE0O5bvxY83HEpY0hWV1r7HGkKOkdfT0AhBXYV9fLHhB1RGzznRgG4v243epTgDATdGxRDeqFmgMzw0s6CZ+acvbqUjkahBXVUXmqPhCzOp0dDjUMxO3YvvoEU6Wh8bp84rtR5PpVvEYVmlolgSx0I9dfovV2HguiftXrKtcHIqpB2PsIDwPxfaTYjVOCKL+saFAgAPIqKL7ubptJHgooeJ1iHBCms2bNwfWBqEPPGkOUw0B8/BVAkKLhL6v6bw97LHk3wSj9CKu9YHVmekFUwZiNTv6ry3alRm+9nmbFkN+JWqI8bc4DZciaCYCqaOHjQZhX3aqBvSCqLmRzqvCkILavoRu6qHO/kMvoBe14JOa0+xWEhKmNAnASqVG/EUCoaQm7KdQPQg8zYnOEctCq0gNA3Nzc/PXh3y2rSv8ZvqpURSq2QxUVCFCn7Hc+zlPk8jggXzz13ecxQQTGABykL14ZXCSTKxCOyrJxXaDus2pm46vL7F7JtEzIrZknE1HZWyPo0DKoVUZK7wni5sO3o1cyy1ubD6f0gDCnWuOpm8d8OZ0u8/XWB4jX+WQ6eZnNZatlnshsZHBFprNsgHjRB5uZhOoyO6RA5WQ1hWKVJmnMM2kf0ZkqHKi9QNx8uNC9Oi9Bed/k03DtA+Lm29gP/ztJu+pDt0odDuLm5loddsjEu+74OP1O7QFiFOfw2yrYEvgzVINBXOvDTm16gsL30lAQV/+wW1nfMol9NBTE0LGLNyo95Ne7MnuYBoK4Gqbd0oPgPQMFQzUQxLVC7NZCBos6R+ygNgzEzd9jPvXvp00wlTrCbgwEcW26nlrDQPx17sf8/TUIxM2Pcz/m769hIN791GeKi+Uke2vGcBiIf37qMyUrIXgnqvg319lrRPQ8f26NHM8Kz0v4ZX6B5mQ6L4g4TwRyFJ05t3ghOquEtihZrX6pDZu36KwgMoRyahOAOdioAHOBgye6AgZXEEfJTTjlbFoUxQQcyhdWpXj5okcx/btXN16/gjhSbsqYM1NlGD2Ve6bW5emZSIjs9W+5XkEcqQDACh2IE+wr8hRf3WH6CuI4zThL7QKMenaS9gKHvlrI20B4vu935y093w+byTe+3/8R4J+rs4Ho7gtTKv7ypW4tJQJouaLxy5c6ZgtW7WVcvSCinMl9cMFsLkSmK0HIOi0/l203DGblERTBnERidc6vmJ4LxBrbG51IxWgtbn8wq52tONcFtC/rAxE6DuMcOGeOo6PAlkDJVCAHdCia4eooQeYgcA4id6G7wcFP1LlALFl7uzypJgiQKyD2B+ELypN17MbrhFPh6xvSpQj82I2f0ByLFoyxwnPjcIp82bPTxE/UuUCkzOk7PAoIV1BhuiEF6ojXJaNCF/Qa9SK3KYAJ4Fsje5MgImDt7WSkRgExAV4vzH7i6oolq69cqLcgFFb0yxrfJAgXel3EKCBc0VjYuFCxx0tWDyN+AnloUm7MWmnK3iYIuOs7PgaINW/sZjPjMthoyeqNmQpHlFBYIxzM528RRMT6Y+LGAJFDY4eUDZdBLmWryahw1P4SjZJ3nbcIgqQM+7phY4C4h0ZEdszhvhfEBhsh9NGb9BGlye7ba/40ILItIBqbrbxRED72ftVqJNNk99k93GaaONhdafdN+ohy35m+KhHbb2nCDIgaDn0dhN98059ArmrrgiDNHS7XbxNEuXyZNcba5Eisa418xFyB2FhO1ROvg4hQbrpoBHKP7j4QS7D39U3eZPNVftKSUat1UziyOFNWfdjnRXf6Iqj7BVM2oEOXOZbNWYJagtoD4llQWr0LOX+bPoIQt1yXaaJmwgDVnusvYAoxF2a3jSmYSIJM9JqmdtaUcbOCasmZAtADgiwdlup3IT/3EMegz6icZnFEnDoURPIpy5YUmW5FbQTlgb/x1g+rpXbWZC4on4Yb7zFZZYtOjzxgdFopkLYmRgZOFs7D3AGzgrgPRFkrxeTxc5hTLtbpWUHEA77vNPxbsHsqE3JhNDAKwmyePhOMcUQUE9NqIuRJUOACUWRkAe3GVsCsHff1hJ6bIADnHADNkt4J1I6j4GY1/VTejTsO+mduvpLNj79e04+TRd3F+ULO1KRZ7S3mAXKOiU9IQM0kkJ+Ux4KQkAX9XyuPgKa1qq8G+UGZsQgqb7y0mkgFBdPALQfAOULmEve8zvrsijbepuVsI6/7sbnI8/adme5mvC2dfNFidI78AvNVo2jNh3xX7qqTK/k9okF+TUV1hy7jzpt2EedVsQrUMNZmytnrkTtXnUoLDlwk04Aic+gFBDe9XRWADjgOoMiu9eG88opPy/vcPxGG/wPJGrcKCmVuZHN0cmVhbQplbmRvYmoKMTAgMCBvYmoKPDwvVHlwZS9YT2JqZWN0L1N1YnR5cGUvSW1hZ2UvQ29sb3JTcGFjZS9EZXZpY2VSR0IvQml0c1BlckNvbXBvbmVudCA4L0ZpbHRlci9GbGF0ZURlY29kZS9NYXNrWzAgMCAwIDAgMSAxXS9XaWR0aCAyNTc2L0hlaWdodCA1MDAvTGVuZ3RoIDM2ODQ5Pj5zdHJlYW0KWAns08G1ZDEMAtGe/JOeHLTA9/Ooo70LIf9+/36bPzwZMmLsxp63/IWDYbMcYO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X9gB7PZbJ4M+8czrzSJsfHZjbGw8dkls2IHmtr/uFgGNgvbCyuWgc3C9sKKZWCzNPXCih1ge5mYSVP8iQVgD2ZiJk3xWbEMTf+FzZLh+TLfxj+wg9lsNk+G/eOZV5rE2PjsxljY+OySWbEDTe1/XCwDm4XthRXLwGZhe2HFMrBZmnphxQ6wvUzMpCn+xAKwBzMxk6b4rFiGpv/CZsnwfJlv4x/YwWw2myfD/vHMK01ibHx2YyxsfHbJrNiBpvY/LpaBzcL2woplYLOwvbBiGdgsTb2wYgfYXiZm0hR/YgHYg5mYSVN8VixD039hs2R4vsy38Q/sYDabzZNh/3jmlSYxNj67MRY2PrtkVuxAU/sfF8vAZmF7YcUysFnYXlixDGyWpl5YsQNsLxMzaYo/sQDswUzMpCk+K5ah6b+wWTI8X+bb+Ad2MJvN5smwfzzzSpMYG5/dGAsbn10yK3agqf2Pi2Vgs7C9sGIZ2CxsL6xYBjZLUy+s2AG2l4mZNMWfWAD2YCZm0hSfFcvQ9F/YLBmeL/Nt/AM7mM1m82TYP555pUmMjc9ujIWNzy6ZFTvQ1P7HxTKwWdheWLEMbBa2F1YsA5ulqRdW7ADby8RMmuJPLAB7MBMzaYrPimVo+i9slgzPl/k2/oEdzGazeTLsH8+80iTGxmc3xsLGZ5fMih1oav/jYhnYLGwvrFgGNgvbCyuWgc3S1AsrdoDtZWImTfEnFoA9mImZNMVnxTI0/Rc2S4bny3wb/8AOZrPZPBn2j2deaRJj47MbY2Hjs0tmxQ40tf9xsQxsFrYXViwDm4XthRXLwGZp6oUVO8D2MjGTpvgTC8AezMRMmuKzYhma/gubJcPzZb6Nf2AHs9lsngz7xzOvNImx8dmNsbDx2SWzYgea2v+4WAY2C9sLK5aBzcL2woplYLM09cKKHWB7mZhJU/yJBWAPZmImTfFZsQxN/4XNkuH5Mt/GP7CD2Ww2T4b945lXmsTY+OzGWNj47JJZsQNN7X9cLAObhe2FFcvAZmF7YcUysFmaemHFDrC9TMykKf7EArAHMzGTpvisWIam/8JmyfB8mW/jH9jBbDabJ8P+8cwrTWJsfHZjLGx8dsms2IGm9j8uloHNwvbCimVgs7C9sGIZ2CxNvbBiB9heJmbSFH9iAdiDmZhJU3xWLEPTf2GzZHi+zLfxD+xgNpvNk2H/eOaVJjE2PrsxFjY+u2RW7EBT+x8Xy8BmYXthxTKwWdheWLEMbJamXlixA2wvEzNpij+xAOzBTMykKT4rlqHpv7BZMjxf5tv4B3Ywm83mybB/PPNKkxgbn90YCxufXTIrdqCp/Y+LZWCzsL2wYhnYLGwvrFgGNktTL6zYAbaXiZk0xZ9YAPZgJmbSFJ8Vy9D0X9gsGZ4v8238AzuYzWbzZNg/nnmlSYyNz26MhY3PLpkVO9DU/sfFMrBZ2F5YsQxsFrYXViwDm6WpF1bsANvLxEya4k8sAHswEzNpis+KZWj6L2yWDM+X+Tb+gR3MZrN5Muwfz7zSJMbGZzfGwsZnl8yKHWhq/+NiGdgsbC+sWAY2C9sLK5aBzdLUCyt2gO1lYiZN8ScWgD2YiZk0xWfFMjT9FzZLhufLfBv/wA5ms9k8GfaPZ15pEmPjsxtjYeOzS2bFDjS1/3GxDGwWthdWLAObhe2FFcvAZmnqhRU7wPYyMZOm+BMLwB7MxEya4rNiGZr+C5slw/Nlvo1/YAez2WyeDPvHM680ibHx2Y2xsPHZJbNiB5ra/7hYBjYL2wsrloHNwvbCimVgszT1woodYHuZmElT/IkFYA9mYiZN8VmxDE3/hc2S4fky38Y/sIPZbDZPhv3jmVeaxNj47MZY2PjsklmxA03tf1wsA5uF7YUVy8BmYXthxTKwWZp6YcUOsL1MzKQp/sQCsAczMZOm+KxYhqb/wmbJ8HyZb+Mf2MFsNpsnw/7xzCtNYmx8dmMsbHx2yazYgab2Py6Wgc3C9sKKZWCzsL2wYhnYLE29sGIH2F4mZtIUf2IB2IOZmElTfFYsQ9N/YbNkeL7Mt/EP7GA2m82TYf945pUmMTY+uzEWNj67ZFbsQFP7HxfLwGZhe2HFMrBZ2F5YsQxslqZeWLEDbC8TM2mKP7EA7MFMzKQpPiuWoem/sFkyPF/m2/gHdjCbzebJsH8880qTGBuf3RgLG59dMit2oKn9j4tlYLOwvbBiGdgsbC+sWAY2S1MvrNgBtpeJmTTFn1gA9mAmZtIUnxXL0PRf2CwZni/zbfwDO5jNZvNk2D+eeaVJjI3PboyFjc8umRU70NT+x8UysFnYXlixDGwWthdWLAObpakXVuwA28vETJriTywAezATM2mKz4plaPovbJYMz5f5Nv6BHcxms3ky7B/PvNIkxsZnN8bCxmeXzIodaGr/42IZ2CxsL6xYBjYL2wsrloHN0tQLK3aA7WViJk3xJxaAPZiJmTTFZ8UyNP0XNkuG58t8G//ADmaz2TwZ9o9nXmkSY+OzG2Nh47NLZsUONLX/cbEMbBa2F1YsA5uF7YUVy8BmaeqFFTvA9jIxk6b4EwvAHszETJris2IZmv4LmyXD82W+j</v>
      </c>
      <c r="H488" s="15" t="str">
        <f>IF(B488="","-",IF(ISNA(VLOOKUP($B488,'API List'!$B$4:$S$299,15,0))=TRUE,"",VLOOKUP($B488,'API List'!$B$4:$S$299,15,0)))</f>
        <v>{_x000D_
        "totalSizeInBytes": 462905,_x000D_
        "note": "A",_x000D_
        "ngay": 1756400400000,_x000D_
        "images": [],_x000D_
        "tenphongkham": "A",_x000D_
        "nhacThuoc": false,_x000D_
        "nhacUongThuocTo": 0,_x000D_
        "ownerId": "68a3e809a2bf6530de0a6afa",_x000D_
        "userId": "68a3e809a2bf6530de0a6afb",_x000D_
        "timeFrame": null,_x000D_
        "ngaytaikham": 1756425600000,_x000D_
        "docs": [{_x000D_
                "createTime": 1756454155550,_x000D_
                "id": "27e2bbca-0666-4b38-9c60-bbf490e1a1bd",_x000D_
                "type": "application/pdf",_x000D_
                "url": "/share/proxy/alfresco-noauth/api/internal/shared/node/4fJjJUVkQ82Eq3nOp4K5gw/content"_x000D_
        }],_x000D_
        "nhacUongThuocFrom": 0,_x000D_
        "tenbacsi": "A",_x000D_
        "nhacLich": false,_x000D_
        "id": "68b15d0be5c50f5bee9e2286",_x000D_
        "category": "TOATHUOC"_x000D_
	}</v>
      </c>
      <c r="I488" s="21" t="s">
        <v>108</v>
      </c>
      <c r="J488" s="6" t="s">
        <v>1433</v>
      </c>
      <c r="K488" s="6" t="s">
        <v>1362</v>
      </c>
      <c r="L488" s="6" t="s">
        <v>1485</v>
      </c>
      <c r="M488" s="6" t="s">
        <v>17</v>
      </c>
      <c r="N488" s="6"/>
      <c r="O488" s="6"/>
      <c r="P488" s="6"/>
      <c r="Q488" s="6"/>
      <c r="R488" s="97" t="str">
        <f t="shared" ref="R488:R501" si="19">HYPERLINK("#'"&amp;Q488&amp;"'!A1","View")</f>
        <v>View</v>
      </c>
      <c r="S488" s="10"/>
    </row>
    <row r="489" spans="1:19" x14ac:dyDescent="0.25">
      <c r="A489" s="66"/>
      <c r="B489" s="6"/>
      <c r="C489" s="15" t="str">
        <f>IF(B489="","-",IF(ISNA(VLOOKUP($B489,'API List'!$B$4:$S$299,2,0))=TRUE,"",VLOOKUP($B489,'API List'!$B$4:$S$299,2,0)))</f>
        <v>-</v>
      </c>
      <c r="D489" s="15" t="str">
        <f>IF(B489="","-",IF(ISNA(VLOOKUP($B489,'API List'!$B$4:$S$298,6,0))=TRUE,"",VLOOKUP($B489,'API List'!$B$4:$S$298,6,0)))</f>
        <v>-</v>
      </c>
      <c r="E489" s="15" t="str">
        <f>IF(B489="","-",IF(ISNA(VLOOKUP($B489,'API List'!$B$4:$S$299,3,0))=TRUE,"",VLOOKUP($B489,'API List'!$B$4:$S$299,3,0)))</f>
        <v>-</v>
      </c>
      <c r="F489" s="15" t="str">
        <f>IF(B489="","-",IF(ISNA(VLOOKUP($B489,'API List'!$B$4:$S$299,9,0))=TRUE,"",VLOOKUP($B489,'API List'!$B$4:$S$299,9,0)))</f>
        <v>-</v>
      </c>
      <c r="G489" s="15" t="str">
        <f>IF(B489="","-",IF(ISNA(VLOOKUP($B489,'API List'!$B$4:$S$299,14,0))=TRUE,"",VLOOKUP($B489,'API List'!$B$4:$S$299,14,0)))</f>
        <v>-</v>
      </c>
      <c r="H489" s="15" t="str">
        <f>IF(B489="","-",IF(ISNA(VLOOKUP($B489,'API List'!$B$4:$S$299,15,0))=TRUE,"",VLOOKUP($B489,'API List'!$B$4:$S$299,15,0)))</f>
        <v>-</v>
      </c>
      <c r="I489" s="21" t="s">
        <v>108</v>
      </c>
      <c r="J489" s="6"/>
      <c r="K489" s="6"/>
      <c r="L489" s="6"/>
      <c r="M489" s="6"/>
      <c r="N489" s="6"/>
      <c r="O489" s="6"/>
      <c r="P489" s="6"/>
      <c r="Q489" s="6"/>
      <c r="R489" s="97" t="str">
        <f t="shared" si="19"/>
        <v>View</v>
      </c>
      <c r="S489" s="10"/>
    </row>
    <row r="490" spans="1:19" ht="52.8" x14ac:dyDescent="0.25">
      <c r="A490" s="66"/>
      <c r="B490" s="6"/>
      <c r="C490" s="15" t="str">
        <f>IF(B490="","-",IF(ISNA(VLOOKUP($B490,'API List'!$B$4:$S$299,2,0))=TRUE,"",VLOOKUP($B490,'API List'!$B$4:$S$299,2,0)))</f>
        <v>-</v>
      </c>
      <c r="D490" s="15" t="str">
        <f>IF(B490="","-",IF(ISNA(VLOOKUP($B490,'API List'!$B$4:$S$298,6,0))=TRUE,"",VLOOKUP($B490,'API List'!$B$4:$S$298,6,0)))</f>
        <v>-</v>
      </c>
      <c r="E490" s="15" t="str">
        <f>IF(B490="","-",IF(ISNA(VLOOKUP($B490,'API List'!$B$4:$S$299,3,0))=TRUE,"",VLOOKUP($B490,'API List'!$B$4:$S$299,3,0)))</f>
        <v>-</v>
      </c>
      <c r="F490" s="15" t="str">
        <f>IF(B490="","-",IF(ISNA(VLOOKUP($B490,'API List'!$B$4:$S$299,9,0))=TRUE,"",VLOOKUP($B490,'API List'!$B$4:$S$299,9,0)))</f>
        <v>-</v>
      </c>
      <c r="G490" s="15" t="str">
        <f>IF(B490="","-",IF(ISNA(VLOOKUP($B490,'API List'!$B$4:$S$299,14,0))=TRUE,"",VLOOKUP($B490,'API List'!$B$4:$S$299,14,0)))</f>
        <v>-</v>
      </c>
      <c r="H490" s="15" t="str">
        <f>IF(B490="","-",IF(ISNA(VLOOKUP($B490,'API List'!$B$4:$S$299,15,0))=TRUE,"",VLOOKUP($B490,'API List'!$B$4:$S$299,15,0)))</f>
        <v>-</v>
      </c>
      <c r="I490" s="21" t="s">
        <v>108</v>
      </c>
      <c r="J490" s="6" t="s">
        <v>1134</v>
      </c>
      <c r="K490" s="6" t="s">
        <v>1486</v>
      </c>
      <c r="L490" s="132" t="s">
        <v>1487</v>
      </c>
      <c r="M490" s="6" t="s">
        <v>17</v>
      </c>
      <c r="N490" s="6"/>
      <c r="O490" s="6"/>
      <c r="P490" s="6"/>
      <c r="Q490" s="6"/>
      <c r="R490" s="97" t="str">
        <f t="shared" si="19"/>
        <v>View</v>
      </c>
      <c r="S490" s="10"/>
    </row>
    <row r="491" spans="1:19" x14ac:dyDescent="0.25">
      <c r="A491" s="66"/>
      <c r="B491" s="6"/>
      <c r="C491" s="15" t="str">
        <f>IF(B491="","-",IF(ISNA(VLOOKUP($B491,'API List'!$B$4:$S$299,2,0))=TRUE,"",VLOOKUP($B491,'API List'!$B$4:$S$299,2,0)))</f>
        <v>-</v>
      </c>
      <c r="D491" s="15" t="str">
        <f>IF(B491="","-",IF(ISNA(VLOOKUP($B491,'API List'!$B$4:$S$298,6,0))=TRUE,"",VLOOKUP($B491,'API List'!$B$4:$S$298,6,0)))</f>
        <v>-</v>
      </c>
      <c r="E491" s="15" t="str">
        <f>IF(B491="","-",IF(ISNA(VLOOKUP($B491,'API List'!$B$4:$S$299,3,0))=TRUE,"",VLOOKUP($B491,'API List'!$B$4:$S$299,3,0)))</f>
        <v>-</v>
      </c>
      <c r="F491" s="15" t="str">
        <f>IF(B491="","-",IF(ISNA(VLOOKUP($B491,'API List'!$B$4:$S$299,9,0))=TRUE,"",VLOOKUP($B491,'API List'!$B$4:$S$299,9,0)))</f>
        <v>-</v>
      </c>
      <c r="G491" s="15" t="str">
        <f>IF(B491="","-",IF(ISNA(VLOOKUP($B491,'API List'!$B$4:$S$299,14,0))=TRUE,"",VLOOKUP($B491,'API List'!$B$4:$S$299,14,0)))</f>
        <v>-</v>
      </c>
      <c r="H491" s="15" t="str">
        <f>IF(B491="","-",IF(ISNA(VLOOKUP($B491,'API List'!$B$4:$S$299,15,0))=TRUE,"",VLOOKUP($B491,'API List'!$B$4:$S$299,15,0)))</f>
        <v>-</v>
      </c>
      <c r="I491" s="21" t="s">
        <v>108</v>
      </c>
      <c r="J491" s="6"/>
      <c r="K491" s="6"/>
      <c r="L491" s="6"/>
      <c r="M491" s="6"/>
      <c r="N491" s="6"/>
      <c r="O491" s="6"/>
      <c r="P491" s="6"/>
      <c r="Q491" s="6"/>
      <c r="R491" s="97" t="str">
        <f t="shared" si="19"/>
        <v>View</v>
      </c>
      <c r="S491" s="10"/>
    </row>
    <row r="492" spans="1:19" x14ac:dyDescent="0.25">
      <c r="A492" s="66"/>
      <c r="B492" s="6"/>
      <c r="C492" s="15" t="str">
        <f>IF(B492="","-",IF(ISNA(VLOOKUP($B492,'API List'!$B$4:$S$299,2,0))=TRUE,"",VLOOKUP($B492,'API List'!$B$4:$S$299,2,0)))</f>
        <v>-</v>
      </c>
      <c r="D492" s="15" t="str">
        <f>IF(B492="","-",IF(ISNA(VLOOKUP($B492,'API List'!$B$4:$S$298,6,0))=TRUE,"",VLOOKUP($B492,'API List'!$B$4:$S$298,6,0)))</f>
        <v>-</v>
      </c>
      <c r="E492" s="15" t="str">
        <f>IF(B492="","-",IF(ISNA(VLOOKUP($B492,'API List'!$B$4:$S$299,3,0))=TRUE,"",VLOOKUP($B492,'API List'!$B$4:$S$299,3,0)))</f>
        <v>-</v>
      </c>
      <c r="F492" s="15" t="str">
        <f>IF(B492="","-",IF(ISNA(VLOOKUP($B492,'API List'!$B$4:$S$299,9,0))=TRUE,"",VLOOKUP($B492,'API List'!$B$4:$S$299,9,0)))</f>
        <v>-</v>
      </c>
      <c r="G492" s="15" t="str">
        <f>IF(B492="","-",IF(ISNA(VLOOKUP($B492,'API List'!$B$4:$S$299,14,0))=TRUE,"",VLOOKUP($B492,'API List'!$B$4:$S$299,14,0)))</f>
        <v>-</v>
      </c>
      <c r="H492" s="15" t="str">
        <f>IF(B492="","-",IF(ISNA(VLOOKUP($B492,'API List'!$B$4:$S$299,15,0))=TRUE,"",VLOOKUP($B492,'API List'!$B$4:$S$299,15,0)))</f>
        <v>-</v>
      </c>
      <c r="I492" s="21" t="s">
        <v>108</v>
      </c>
      <c r="J492" s="6"/>
      <c r="K492" s="6"/>
      <c r="L492" s="6"/>
      <c r="M492" s="6"/>
      <c r="N492" s="6"/>
      <c r="O492" s="6"/>
      <c r="P492" s="6"/>
      <c r="Q492" s="6"/>
      <c r="R492" s="97" t="str">
        <f t="shared" si="19"/>
        <v>View</v>
      </c>
      <c r="S492" s="10"/>
    </row>
    <row r="493" spans="1:19" x14ac:dyDescent="0.25">
      <c r="A493" s="66"/>
      <c r="B493" s="6"/>
      <c r="C493" s="15" t="str">
        <f>IF(B493="","-",IF(ISNA(VLOOKUP($B493,'API List'!$B$4:$S$299,2,0))=TRUE,"",VLOOKUP($B493,'API List'!$B$4:$S$299,2,0)))</f>
        <v>-</v>
      </c>
      <c r="D493" s="15" t="str">
        <f>IF(B493="","-",IF(ISNA(VLOOKUP($B493,'API List'!$B$4:$S$298,6,0))=TRUE,"",VLOOKUP($B493,'API List'!$B$4:$S$298,6,0)))</f>
        <v>-</v>
      </c>
      <c r="E493" s="15" t="str">
        <f>IF(B493="","-",IF(ISNA(VLOOKUP($B493,'API List'!$B$4:$S$299,3,0))=TRUE,"",VLOOKUP($B493,'API List'!$B$4:$S$299,3,0)))</f>
        <v>-</v>
      </c>
      <c r="F493" s="15" t="str">
        <f>IF(B493="","-",IF(ISNA(VLOOKUP($B493,'API List'!$B$4:$S$299,9,0))=TRUE,"",VLOOKUP($B493,'API List'!$B$4:$S$299,9,0)))</f>
        <v>-</v>
      </c>
      <c r="G493" s="15" t="str">
        <f>IF(B493="","-",IF(ISNA(VLOOKUP($B493,'API List'!$B$4:$S$299,14,0))=TRUE,"",VLOOKUP($B493,'API List'!$B$4:$S$299,14,0)))</f>
        <v>-</v>
      </c>
      <c r="H493" s="15" t="str">
        <f>IF(B493="","-",IF(ISNA(VLOOKUP($B493,'API List'!$B$4:$S$299,15,0))=TRUE,"",VLOOKUP($B493,'API List'!$B$4:$S$299,15,0)))</f>
        <v>-</v>
      </c>
      <c r="I493" s="21" t="s">
        <v>108</v>
      </c>
      <c r="J493" s="6"/>
      <c r="K493" s="6"/>
      <c r="L493" s="6"/>
      <c r="M493" s="6"/>
      <c r="N493" s="6"/>
      <c r="O493" s="6"/>
      <c r="P493" s="6"/>
      <c r="Q493" s="6"/>
      <c r="R493" s="97" t="str">
        <f t="shared" si="19"/>
        <v>View</v>
      </c>
      <c r="S493" s="10"/>
    </row>
    <row r="494" spans="1:19" x14ac:dyDescent="0.25">
      <c r="A494" s="66"/>
      <c r="B494" s="6"/>
      <c r="C494" s="15" t="str">
        <f>IF(B494="","-",IF(ISNA(VLOOKUP($B494,'API List'!$B$4:$S$299,2,0))=TRUE,"",VLOOKUP($B494,'API List'!$B$4:$S$299,2,0)))</f>
        <v>-</v>
      </c>
      <c r="D494" s="15" t="str">
        <f>IF(B494="","-",IF(ISNA(VLOOKUP($B494,'API List'!$B$4:$S$298,6,0))=TRUE,"",VLOOKUP($B494,'API List'!$B$4:$S$298,6,0)))</f>
        <v>-</v>
      </c>
      <c r="E494" s="15" t="str">
        <f>IF(B494="","-",IF(ISNA(VLOOKUP($B494,'API List'!$B$4:$S$299,3,0))=TRUE,"",VLOOKUP($B494,'API List'!$B$4:$S$299,3,0)))</f>
        <v>-</v>
      </c>
      <c r="F494" s="15" t="str">
        <f>IF(B494="","-",IF(ISNA(VLOOKUP($B494,'API List'!$B$4:$S$299,9,0))=TRUE,"",VLOOKUP($B494,'API List'!$B$4:$S$299,9,0)))</f>
        <v>-</v>
      </c>
      <c r="G494" s="15" t="str">
        <f>IF(B494="","-",IF(ISNA(VLOOKUP($B494,'API List'!$B$4:$S$299,14,0))=TRUE,"",VLOOKUP($B494,'API List'!$B$4:$S$299,14,0)))</f>
        <v>-</v>
      </c>
      <c r="H494" s="15" t="str">
        <f>IF(B494="","-",IF(ISNA(VLOOKUP($B494,'API List'!$B$4:$S$299,15,0))=TRUE,"",VLOOKUP($B494,'API List'!$B$4:$S$299,15,0)))</f>
        <v>-</v>
      </c>
      <c r="I494" s="21" t="s">
        <v>108</v>
      </c>
      <c r="J494" s="6"/>
      <c r="K494" s="6"/>
      <c r="L494" s="6"/>
      <c r="M494" s="6"/>
      <c r="N494" s="6"/>
      <c r="O494" s="6"/>
      <c r="P494" s="6"/>
      <c r="Q494" s="6"/>
      <c r="R494" s="97" t="str">
        <f t="shared" si="19"/>
        <v>View</v>
      </c>
      <c r="S494" s="10"/>
    </row>
    <row r="495" spans="1:19" x14ac:dyDescent="0.25">
      <c r="A495" s="66"/>
      <c r="B495" s="6"/>
      <c r="C495" s="15" t="str">
        <f>IF(B495="","-",IF(ISNA(VLOOKUP($B495,'API List'!$B$4:$S$299,2,0))=TRUE,"",VLOOKUP($B495,'API List'!$B$4:$S$299,2,0)))</f>
        <v>-</v>
      </c>
      <c r="D495" s="15" t="str">
        <f>IF(B495="","-",IF(ISNA(VLOOKUP($B495,'API List'!$B$4:$S$298,6,0))=TRUE,"",VLOOKUP($B495,'API List'!$B$4:$S$298,6,0)))</f>
        <v>-</v>
      </c>
      <c r="E495" s="15" t="str">
        <f>IF(B495="","-",IF(ISNA(VLOOKUP($B495,'API List'!$B$4:$S$299,3,0))=TRUE,"",VLOOKUP($B495,'API List'!$B$4:$S$299,3,0)))</f>
        <v>-</v>
      </c>
      <c r="F495" s="15" t="str">
        <f>IF(B495="","-",IF(ISNA(VLOOKUP($B495,'API List'!$B$4:$S$299,9,0))=TRUE,"",VLOOKUP($B495,'API List'!$B$4:$S$299,9,0)))</f>
        <v>-</v>
      </c>
      <c r="G495" s="15" t="str">
        <f>IF(B495="","-",IF(ISNA(VLOOKUP($B495,'API List'!$B$4:$S$299,14,0))=TRUE,"",VLOOKUP($B495,'API List'!$B$4:$S$299,14,0)))</f>
        <v>-</v>
      </c>
      <c r="H495" s="15" t="str">
        <f>IF(B495="","-",IF(ISNA(VLOOKUP($B495,'API List'!$B$4:$S$299,15,0))=TRUE,"",VLOOKUP($B495,'API List'!$B$4:$S$299,15,0)))</f>
        <v>-</v>
      </c>
      <c r="I495" s="21" t="s">
        <v>108</v>
      </c>
      <c r="J495" s="6"/>
      <c r="K495" s="6"/>
      <c r="L495" s="6"/>
      <c r="M495" s="6"/>
      <c r="N495" s="6"/>
      <c r="O495" s="6"/>
      <c r="P495" s="6"/>
      <c r="Q495" s="6"/>
      <c r="R495" s="97" t="str">
        <f t="shared" si="19"/>
        <v>View</v>
      </c>
      <c r="S495" s="10"/>
    </row>
    <row r="496" spans="1:19" x14ac:dyDescent="0.25">
      <c r="A496" s="66"/>
      <c r="B496" s="6"/>
      <c r="C496" s="15" t="str">
        <f>IF(B496="","-",IF(ISNA(VLOOKUP($B496,'API List'!$B$4:$S$299,2,0))=TRUE,"",VLOOKUP($B496,'API List'!$B$4:$S$299,2,0)))</f>
        <v>-</v>
      </c>
      <c r="D496" s="15" t="str">
        <f>IF(B496="","-",IF(ISNA(VLOOKUP($B496,'API List'!$B$4:$S$298,6,0))=TRUE,"",VLOOKUP($B496,'API List'!$B$4:$S$298,6,0)))</f>
        <v>-</v>
      </c>
      <c r="E496" s="15" t="str">
        <f>IF(B496="","-",IF(ISNA(VLOOKUP($B496,'API List'!$B$4:$S$299,3,0))=TRUE,"",VLOOKUP($B496,'API List'!$B$4:$S$299,3,0)))</f>
        <v>-</v>
      </c>
      <c r="F496" s="15" t="str">
        <f>IF(B496="","-",IF(ISNA(VLOOKUP($B496,'API List'!$B$4:$S$299,9,0))=TRUE,"",VLOOKUP($B496,'API List'!$B$4:$S$299,9,0)))</f>
        <v>-</v>
      </c>
      <c r="G496" s="15" t="str">
        <f>IF(B496="","-",IF(ISNA(VLOOKUP($B496,'API List'!$B$4:$S$299,14,0))=TRUE,"",VLOOKUP($B496,'API List'!$B$4:$S$299,14,0)))</f>
        <v>-</v>
      </c>
      <c r="H496" s="15" t="str">
        <f>IF(B496="","-",IF(ISNA(VLOOKUP($B496,'API List'!$B$4:$S$299,15,0))=TRUE,"",VLOOKUP($B496,'API List'!$B$4:$S$299,15,0)))</f>
        <v>-</v>
      </c>
      <c r="I496" s="21" t="s">
        <v>108</v>
      </c>
      <c r="J496" s="6"/>
      <c r="K496" s="6"/>
      <c r="L496" s="6"/>
      <c r="M496" s="6"/>
      <c r="N496" s="6"/>
      <c r="O496" s="6"/>
      <c r="P496" s="6"/>
      <c r="Q496" s="6"/>
      <c r="R496" s="97" t="str">
        <f t="shared" si="19"/>
        <v>View</v>
      </c>
      <c r="S496" s="10"/>
    </row>
    <row r="497" spans="1:19" x14ac:dyDescent="0.25">
      <c r="A497" s="66"/>
      <c r="B497" s="6"/>
      <c r="C497" s="15" t="str">
        <f>IF(B497="","-",IF(ISNA(VLOOKUP($B497,'API List'!$B$4:$S$299,2,0))=TRUE,"",VLOOKUP($B497,'API List'!$B$4:$S$299,2,0)))</f>
        <v>-</v>
      </c>
      <c r="D497" s="15" t="str">
        <f>IF(B497="","-",IF(ISNA(VLOOKUP($B497,'API List'!$B$4:$S$298,6,0))=TRUE,"",VLOOKUP($B497,'API List'!$B$4:$S$298,6,0)))</f>
        <v>-</v>
      </c>
      <c r="E497" s="15" t="str">
        <f>IF(B497="","-",IF(ISNA(VLOOKUP($B497,'API List'!$B$4:$S$299,3,0))=TRUE,"",VLOOKUP($B497,'API List'!$B$4:$S$299,3,0)))</f>
        <v>-</v>
      </c>
      <c r="F497" s="15" t="str">
        <f>IF(B497="","-",IF(ISNA(VLOOKUP($B497,'API List'!$B$4:$S$299,9,0))=TRUE,"",VLOOKUP($B497,'API List'!$B$4:$S$299,9,0)))</f>
        <v>-</v>
      </c>
      <c r="G497" s="15" t="str">
        <f>IF(B497="","-",IF(ISNA(VLOOKUP($B497,'API List'!$B$4:$S$299,14,0))=TRUE,"",VLOOKUP($B497,'API List'!$B$4:$S$299,14,0)))</f>
        <v>-</v>
      </c>
      <c r="H497" s="15" t="str">
        <f>IF(B497="","-",IF(ISNA(VLOOKUP($B497,'API List'!$B$4:$S$299,15,0))=TRUE,"",VLOOKUP($B497,'API List'!$B$4:$S$299,15,0)))</f>
        <v>-</v>
      </c>
      <c r="I497" s="21" t="s">
        <v>108</v>
      </c>
      <c r="J497" s="6"/>
      <c r="K497" s="6"/>
      <c r="L497" s="6"/>
      <c r="M497" s="6"/>
      <c r="N497" s="6"/>
      <c r="O497" s="6"/>
      <c r="P497" s="6"/>
      <c r="Q497" s="6"/>
      <c r="R497" s="97" t="str">
        <f t="shared" si="19"/>
        <v>View</v>
      </c>
      <c r="S497" s="10"/>
    </row>
    <row r="498" spans="1:19" x14ac:dyDescent="0.25">
      <c r="A498" s="66"/>
      <c r="B498" s="6"/>
      <c r="C498" s="15" t="str">
        <f>IF(B498="","-",IF(ISNA(VLOOKUP($B498,'API List'!$B$4:$S$299,2,0))=TRUE,"",VLOOKUP($B498,'API List'!$B$4:$S$299,2,0)))</f>
        <v>-</v>
      </c>
      <c r="D498" s="15" t="str">
        <f>IF(B498="","-",IF(ISNA(VLOOKUP($B498,'API List'!$B$4:$S$298,6,0))=TRUE,"",VLOOKUP($B498,'API List'!$B$4:$S$298,6,0)))</f>
        <v>-</v>
      </c>
      <c r="E498" s="15" t="str">
        <f>IF(B498="","-",IF(ISNA(VLOOKUP($B498,'API List'!$B$4:$S$299,3,0))=TRUE,"",VLOOKUP($B498,'API List'!$B$4:$S$299,3,0)))</f>
        <v>-</v>
      </c>
      <c r="F498" s="15" t="str">
        <f>IF(B498="","-",IF(ISNA(VLOOKUP($B498,'API List'!$B$4:$S$299,9,0))=TRUE,"",VLOOKUP($B498,'API List'!$B$4:$S$299,9,0)))</f>
        <v>-</v>
      </c>
      <c r="G498" s="15" t="str">
        <f>IF(B498="","-",IF(ISNA(VLOOKUP($B498,'API List'!$B$4:$S$299,14,0))=TRUE,"",VLOOKUP($B498,'API List'!$B$4:$S$299,14,0)))</f>
        <v>-</v>
      </c>
      <c r="H498" s="15" t="str">
        <f>IF(B498="","-",IF(ISNA(VLOOKUP($B498,'API List'!$B$4:$S$299,15,0))=TRUE,"",VLOOKUP($B498,'API List'!$B$4:$S$299,15,0)))</f>
        <v>-</v>
      </c>
      <c r="I498" s="21" t="s">
        <v>108</v>
      </c>
      <c r="J498" s="6"/>
      <c r="K498" s="6"/>
      <c r="L498" s="6"/>
      <c r="M498" s="6"/>
      <c r="N498" s="6"/>
      <c r="O498" s="6"/>
      <c r="P498" s="6"/>
      <c r="Q498" s="6"/>
      <c r="R498" s="97" t="str">
        <f t="shared" si="19"/>
        <v>View</v>
      </c>
      <c r="S498" s="10"/>
    </row>
    <row r="499" spans="1:19" x14ac:dyDescent="0.25">
      <c r="A499" s="66"/>
      <c r="B499" s="6"/>
      <c r="C499" s="15" t="str">
        <f>IF(B499="","-",IF(ISNA(VLOOKUP($B499,'API List'!$B$4:$S$299,2,0))=TRUE,"",VLOOKUP($B499,'API List'!$B$4:$S$299,2,0)))</f>
        <v>-</v>
      </c>
      <c r="D499" s="15" t="str">
        <f>IF(B499="","-",IF(ISNA(VLOOKUP($B499,'API List'!$B$4:$S$298,6,0))=TRUE,"",VLOOKUP($B499,'API List'!$B$4:$S$298,6,0)))</f>
        <v>-</v>
      </c>
      <c r="E499" s="15" t="str">
        <f>IF(B499="","-",IF(ISNA(VLOOKUP($B499,'API List'!$B$4:$S$299,3,0))=TRUE,"",VLOOKUP($B499,'API List'!$B$4:$S$299,3,0)))</f>
        <v>-</v>
      </c>
      <c r="F499" s="15" t="str">
        <f>IF(B499="","-",IF(ISNA(VLOOKUP($B499,'API List'!$B$4:$S$299,9,0))=TRUE,"",VLOOKUP($B499,'API List'!$B$4:$S$299,9,0)))</f>
        <v>-</v>
      </c>
      <c r="G499" s="15" t="str">
        <f>IF(B499="","-",IF(ISNA(VLOOKUP($B499,'API List'!$B$4:$S$299,14,0))=TRUE,"",VLOOKUP($B499,'API List'!$B$4:$S$299,14,0)))</f>
        <v>-</v>
      </c>
      <c r="H499" s="15" t="str">
        <f>IF(B499="","-",IF(ISNA(VLOOKUP($B499,'API List'!$B$4:$S$299,15,0))=TRUE,"",VLOOKUP($B499,'API List'!$B$4:$S$299,15,0)))</f>
        <v>-</v>
      </c>
      <c r="I499" s="21" t="s">
        <v>108</v>
      </c>
      <c r="J499" s="6"/>
      <c r="K499" s="6"/>
      <c r="L499" s="6"/>
      <c r="M499" s="6"/>
      <c r="N499" s="6"/>
      <c r="O499" s="6"/>
      <c r="P499" s="6"/>
      <c r="Q499" s="6"/>
      <c r="R499" s="97" t="str">
        <f t="shared" si="19"/>
        <v>View</v>
      </c>
      <c r="S499" s="10"/>
    </row>
    <row r="500" spans="1:19" x14ac:dyDescent="0.25">
      <c r="A500" s="66"/>
      <c r="B500" s="6"/>
      <c r="C500" s="15" t="str">
        <f>IF(B500="","-",IF(ISNA(VLOOKUP($B500,'API List'!$B$4:$S$299,2,0))=TRUE,"",VLOOKUP($B500,'API List'!$B$4:$S$299,2,0)))</f>
        <v>-</v>
      </c>
      <c r="D500" s="15" t="str">
        <f>IF(B500="","-",IF(ISNA(VLOOKUP($B500,'API List'!$B$4:$S$298,6,0))=TRUE,"",VLOOKUP($B500,'API List'!$B$4:$S$298,6,0)))</f>
        <v>-</v>
      </c>
      <c r="E500" s="15" t="str">
        <f>IF(B500="","-",IF(ISNA(VLOOKUP($B500,'API List'!$B$4:$S$299,3,0))=TRUE,"",VLOOKUP($B500,'API List'!$B$4:$S$299,3,0)))</f>
        <v>-</v>
      </c>
      <c r="F500" s="15" t="str">
        <f>IF(B500="","-",IF(ISNA(VLOOKUP($B500,'API List'!$B$4:$S$299,9,0))=TRUE,"",VLOOKUP($B500,'API List'!$B$4:$S$299,9,0)))</f>
        <v>-</v>
      </c>
      <c r="G500" s="15" t="str">
        <f>IF(B500="","-",IF(ISNA(VLOOKUP($B500,'API List'!$B$4:$S$299,14,0))=TRUE,"",VLOOKUP($B500,'API List'!$B$4:$S$299,14,0)))</f>
        <v>-</v>
      </c>
      <c r="H500" s="15" t="str">
        <f>IF(B500="","-",IF(ISNA(VLOOKUP($B500,'API List'!$B$4:$S$299,15,0))=TRUE,"",VLOOKUP($B500,'API List'!$B$4:$S$299,15,0)))</f>
        <v>-</v>
      </c>
      <c r="I500" s="21" t="s">
        <v>108</v>
      </c>
      <c r="J500" s="6"/>
      <c r="K500" s="6"/>
      <c r="L500" s="6"/>
      <c r="M500" s="6"/>
      <c r="N500" s="6"/>
      <c r="O500" s="6"/>
      <c r="P500" s="6"/>
      <c r="Q500" s="6"/>
      <c r="R500" s="97" t="str">
        <f t="shared" si="19"/>
        <v>View</v>
      </c>
      <c r="S500" s="10"/>
    </row>
    <row r="501" spans="1:19" x14ac:dyDescent="0.25">
      <c r="A501" s="66"/>
      <c r="B501" s="6"/>
      <c r="C501" s="15" t="str">
        <f>IF(B501="","-",IF(ISNA(VLOOKUP($B501,'API List'!$B$4:$S$299,2,0))=TRUE,"",VLOOKUP($B501,'API List'!$B$4:$S$299,2,0)))</f>
        <v>-</v>
      </c>
      <c r="D501" s="15" t="str">
        <f>IF(B501="","-",IF(ISNA(VLOOKUP($B501,'API List'!$B$4:$S$298,6,0))=TRUE,"",VLOOKUP($B501,'API List'!$B$4:$S$298,6,0)))</f>
        <v>-</v>
      </c>
      <c r="E501" s="15" t="str">
        <f>IF(B501="","-",IF(ISNA(VLOOKUP($B501,'API List'!$B$4:$S$299,3,0))=TRUE,"",VLOOKUP($B501,'API List'!$B$4:$S$299,3,0)))</f>
        <v>-</v>
      </c>
      <c r="F501" s="15" t="str">
        <f>IF(B501="","-",IF(ISNA(VLOOKUP($B501,'API List'!$B$4:$S$299,9,0))=TRUE,"",VLOOKUP($B501,'API List'!$B$4:$S$299,9,0)))</f>
        <v>-</v>
      </c>
      <c r="G501" s="15" t="str">
        <f>IF(B501="","-",IF(ISNA(VLOOKUP($B501,'API List'!$B$4:$S$299,14,0))=TRUE,"",VLOOKUP($B501,'API List'!$B$4:$S$299,14,0)))</f>
        <v>-</v>
      </c>
      <c r="H501" s="15" t="str">
        <f>IF(B501="","-",IF(ISNA(VLOOKUP($B501,'API List'!$B$4:$S$299,15,0))=TRUE,"",VLOOKUP($B501,'API List'!$B$4:$S$299,15,0)))</f>
        <v>-</v>
      </c>
      <c r="I501" s="21" t="s">
        <v>108</v>
      </c>
      <c r="J501" s="6"/>
      <c r="K501" s="6"/>
      <c r="L501" s="6"/>
      <c r="M501" s="6"/>
      <c r="N501" s="6"/>
      <c r="O501" s="6"/>
      <c r="P501" s="6"/>
      <c r="Q501" s="6"/>
      <c r="R501" s="97" t="str">
        <f t="shared" si="19"/>
        <v>View</v>
      </c>
      <c r="S501" s="10"/>
    </row>
    <row r="502" spans="1:19" x14ac:dyDescent="0.25">
      <c r="A502" s="66"/>
      <c r="B502" s="6" t="s">
        <v>1119</v>
      </c>
      <c r="C502" s="15" t="str">
        <f>IF(B502="","-",IF(ISNA(VLOOKUP($B502,'API List'!$B$4:$S$299,2,0))=TRUE,"",VLOOKUP($B502,'API List'!$B$4:$S$299,2,0)))</f>
        <v>#27</v>
      </c>
      <c r="D502" s="15">
        <f>IF(B502="","-",IF(ISNA(VLOOKUP($B502,'API List'!$B$4:$S$298,6,0))=TRUE,"",VLOOKUP($B502,'API List'!$B$4:$S$298,6,0)))</f>
        <v>0</v>
      </c>
      <c r="E502" s="15">
        <f>IF(B502="","-",IF(ISNA(VLOOKUP($B502,'API List'!$B$4:$S$299,3,0))=TRUE,"",VLOOKUP($B502,'API List'!$B$4:$S$299,3,0)))</f>
        <v>0</v>
      </c>
      <c r="F502" s="15">
        <f>IF(B502="","-",IF(ISNA(VLOOKUP($B502,'API List'!$B$4:$S$299,9,0))=TRUE,"",VLOOKUP($B502,'API List'!$B$4:$S$299,9,0)))</f>
        <v>0</v>
      </c>
      <c r="G502" s="15">
        <f>IF(B502="","-",IF(ISNA(VLOOKUP($B502,'API List'!$B$4:$S$299,14,0))=TRUE,"",VLOOKUP($B502,'API List'!$B$4:$S$299,14,0)))</f>
        <v>0</v>
      </c>
      <c r="H502" s="15">
        <f>IF(B502="","-",IF(ISNA(VLOOKUP($B502,'API List'!$B$4:$S$299,15,0))=TRUE,"",VLOOKUP($B502,'API List'!$B$4:$S$299,15,0)))</f>
        <v>0</v>
      </c>
      <c r="I502" s="21" t="s">
        <v>108</v>
      </c>
      <c r="J502" s="6" t="s">
        <v>1119</v>
      </c>
      <c r="K502" s="6" t="s">
        <v>1119</v>
      </c>
      <c r="L502" s="6" t="s">
        <v>1119</v>
      </c>
      <c r="M502" s="6" t="s">
        <v>1119</v>
      </c>
      <c r="N502" s="6" t="s">
        <v>1119</v>
      </c>
      <c r="O502" s="6" t="s">
        <v>1119</v>
      </c>
      <c r="P502" s="6" t="s">
        <v>1119</v>
      </c>
      <c r="Q502" s="6" t="s">
        <v>1119</v>
      </c>
      <c r="R502" s="83" t="s">
        <v>1119</v>
      </c>
      <c r="S502" s="10"/>
    </row>
    <row r="503" spans="1:19" ht="10.5" customHeight="1" x14ac:dyDescent="0.25">
      <c r="A503" s="66"/>
      <c r="B503" s="11"/>
      <c r="C503" s="11"/>
      <c r="D503" s="10"/>
      <c r="E503" s="10"/>
      <c r="F503" s="10"/>
      <c r="G503" s="10"/>
      <c r="H503" s="10"/>
      <c r="J503" s="11"/>
      <c r="K503" s="11"/>
      <c r="L503" s="11"/>
      <c r="M503" s="11"/>
      <c r="N503" s="11"/>
      <c r="O503" s="11"/>
      <c r="P503" s="11"/>
      <c r="Q503" s="11"/>
      <c r="R503" s="10"/>
      <c r="S503" s="10"/>
    </row>
    <row r="504" spans="1:19" x14ac:dyDescent="0.25"/>
    <row r="505" spans="1:19" x14ac:dyDescent="0.25"/>
    <row r="506" spans="1:19" x14ac:dyDescent="0.25"/>
    <row r="507" spans="1:19" x14ac:dyDescent="0.25"/>
    <row r="508" spans="1:19" x14ac:dyDescent="0.25"/>
    <row r="509" spans="1:19" x14ac:dyDescent="0.25"/>
    <row r="510" spans="1:19" x14ac:dyDescent="0.25"/>
    <row r="511" spans="1:19" x14ac:dyDescent="0.25"/>
    <row r="512" spans="1:19" x14ac:dyDescent="0.25"/>
    <row r="513" spans="1:17" x14ac:dyDescent="0.25"/>
    <row r="514" spans="1:17" x14ac:dyDescent="0.25">
      <c r="A514" s="2"/>
      <c r="B514" s="2"/>
      <c r="C514" s="2"/>
      <c r="I514" s="2"/>
      <c r="J514" s="2"/>
      <c r="K514" s="2"/>
      <c r="L514" s="2"/>
      <c r="M514" s="2"/>
      <c r="N514" s="2"/>
      <c r="O514" s="2"/>
      <c r="P514" s="2"/>
      <c r="Q514" s="2"/>
    </row>
    <row r="515" spans="1:17" x14ac:dyDescent="0.25">
      <c r="A515" s="2"/>
      <c r="B515" s="2"/>
      <c r="C515" s="2"/>
      <c r="I515" s="2"/>
      <c r="J515" s="2"/>
      <c r="K515" s="2"/>
      <c r="L515" s="2"/>
      <c r="M515" s="2"/>
      <c r="N515" s="2"/>
      <c r="O515" s="2"/>
      <c r="P515" s="2"/>
      <c r="Q515" s="2"/>
    </row>
    <row r="516" spans="1:17" x14ac:dyDescent="0.25">
      <c r="A516" s="2"/>
      <c r="B516" s="2"/>
      <c r="C516" s="2"/>
      <c r="I516" s="2"/>
      <c r="J516" s="2"/>
      <c r="K516" s="2"/>
      <c r="L516" s="2"/>
      <c r="M516" s="2"/>
      <c r="N516" s="2"/>
      <c r="O516" s="2"/>
      <c r="P516" s="2"/>
      <c r="Q516" s="2"/>
    </row>
    <row r="517" spans="1:17" x14ac:dyDescent="0.25">
      <c r="A517" s="2"/>
      <c r="B517" s="2"/>
      <c r="C517" s="2"/>
      <c r="I517" s="2"/>
      <c r="J517" s="2"/>
      <c r="K517" s="2"/>
      <c r="L517" s="2"/>
      <c r="M517" s="2"/>
      <c r="N517" s="2"/>
      <c r="O517" s="2"/>
      <c r="P517" s="2"/>
      <c r="Q517" s="2"/>
    </row>
    <row r="518" spans="1:17" x14ac:dyDescent="0.25">
      <c r="A518" s="2"/>
      <c r="B518" s="2"/>
      <c r="C518" s="2"/>
      <c r="I518" s="2"/>
      <c r="J518" s="2"/>
      <c r="K518" s="2"/>
      <c r="L518" s="2"/>
      <c r="M518" s="2"/>
      <c r="N518" s="2"/>
      <c r="O518" s="2"/>
      <c r="P518" s="2"/>
      <c r="Q518" s="2"/>
    </row>
    <row r="519" spans="1:17" x14ac:dyDescent="0.25">
      <c r="A519" s="2"/>
      <c r="B519" s="2"/>
      <c r="C519" s="2"/>
      <c r="I519" s="2"/>
      <c r="J519" s="2"/>
      <c r="K519" s="2"/>
      <c r="L519" s="2"/>
      <c r="M519" s="2"/>
      <c r="N519" s="2"/>
      <c r="O519" s="2"/>
      <c r="P519" s="2"/>
      <c r="Q519" s="2"/>
    </row>
    <row r="520" spans="1:17" x14ac:dyDescent="0.25">
      <c r="A520" s="2"/>
      <c r="B520" s="2"/>
      <c r="C520" s="2"/>
      <c r="I520" s="2"/>
      <c r="J520" s="2"/>
      <c r="K520" s="2"/>
      <c r="L520" s="2"/>
      <c r="M520" s="2"/>
      <c r="N520" s="2"/>
      <c r="O520" s="2"/>
      <c r="P520" s="2"/>
      <c r="Q520" s="2"/>
    </row>
    <row r="521" spans="1:17" x14ac:dyDescent="0.25">
      <c r="A521" s="2"/>
      <c r="B521" s="2"/>
      <c r="C521" s="2"/>
      <c r="I521" s="2"/>
      <c r="J521" s="2"/>
      <c r="K521" s="2"/>
      <c r="L521" s="2"/>
      <c r="M521" s="2"/>
      <c r="N521" s="2"/>
      <c r="O521" s="2"/>
      <c r="P521" s="2"/>
      <c r="Q521" s="2"/>
    </row>
    <row r="522" spans="1:17" x14ac:dyDescent="0.25">
      <c r="A522" s="2"/>
      <c r="B522" s="2"/>
      <c r="C522" s="2"/>
      <c r="I522" s="2"/>
      <c r="J522" s="2"/>
      <c r="K522" s="2"/>
      <c r="L522" s="2"/>
      <c r="M522" s="2"/>
      <c r="N522" s="2"/>
      <c r="O522" s="2"/>
      <c r="P522" s="2"/>
      <c r="Q522" s="2"/>
    </row>
    <row r="523" spans="1:17" x14ac:dyDescent="0.25">
      <c r="A523" s="2"/>
      <c r="B523" s="2"/>
      <c r="C523" s="2"/>
      <c r="I523" s="2"/>
      <c r="J523" s="2"/>
      <c r="K523" s="2"/>
      <c r="L523" s="2"/>
      <c r="M523" s="2"/>
      <c r="N523" s="2"/>
      <c r="O523" s="2"/>
      <c r="P523" s="2"/>
      <c r="Q523" s="2"/>
    </row>
    <row r="524" spans="1:17" x14ac:dyDescent="0.25">
      <c r="A524" s="2"/>
      <c r="B524" s="2"/>
      <c r="C524" s="2"/>
      <c r="I524" s="2"/>
      <c r="J524" s="2"/>
      <c r="K524" s="2"/>
      <c r="L524" s="2"/>
      <c r="M524" s="2"/>
      <c r="N524" s="2"/>
      <c r="O524" s="2"/>
      <c r="P524" s="2"/>
      <c r="Q524" s="2"/>
    </row>
    <row r="525" spans="1:17" x14ac:dyDescent="0.25">
      <c r="A525" s="2"/>
      <c r="B525" s="2"/>
      <c r="C525" s="2"/>
      <c r="I525" s="2"/>
      <c r="J525" s="2"/>
      <c r="K525" s="2"/>
      <c r="L525" s="2"/>
      <c r="M525" s="2"/>
      <c r="N525" s="2"/>
      <c r="O525" s="2"/>
      <c r="P525" s="2"/>
      <c r="Q525" s="2"/>
    </row>
    <row r="526" spans="1:17" x14ac:dyDescent="0.25">
      <c r="A526" s="2"/>
      <c r="B526" s="2"/>
      <c r="C526" s="2"/>
      <c r="I526" s="2"/>
      <c r="J526" s="2"/>
      <c r="K526" s="2"/>
      <c r="L526" s="2"/>
      <c r="M526" s="2"/>
      <c r="N526" s="2"/>
      <c r="O526" s="2"/>
      <c r="P526" s="2"/>
      <c r="Q526" s="2"/>
    </row>
    <row r="527" spans="1:17" x14ac:dyDescent="0.25">
      <c r="A527" s="2"/>
      <c r="B527" s="2"/>
      <c r="C527" s="2"/>
      <c r="I527" s="2"/>
      <c r="J527" s="2"/>
      <c r="K527" s="2"/>
      <c r="L527" s="2"/>
      <c r="M527" s="2"/>
      <c r="N527" s="2"/>
      <c r="O527" s="2"/>
      <c r="P527" s="2"/>
      <c r="Q527" s="2"/>
    </row>
    <row r="528" spans="1:17" x14ac:dyDescent="0.25">
      <c r="A528" s="2"/>
      <c r="B528" s="2"/>
      <c r="C528" s="2"/>
      <c r="I528" s="2"/>
      <c r="J528" s="2"/>
      <c r="K528" s="2"/>
      <c r="L528" s="2"/>
      <c r="M528" s="2"/>
      <c r="N528" s="2"/>
      <c r="O528" s="2"/>
      <c r="P528" s="2"/>
      <c r="Q528" s="2"/>
    </row>
    <row r="529" s="2" customFormat="1" x14ac:dyDescent="0.25"/>
    <row r="530" s="2" customFormat="1" x14ac:dyDescent="0.25"/>
    <row r="531" s="2" customFormat="1" x14ac:dyDescent="0.25"/>
    <row r="532" s="2" customFormat="1" x14ac:dyDescent="0.25"/>
    <row r="533" s="2" customFormat="1" x14ac:dyDescent="0.25"/>
    <row r="534" s="2" customFormat="1" x14ac:dyDescent="0.25"/>
    <row r="535" s="2" customFormat="1" x14ac:dyDescent="0.25"/>
    <row r="536" s="2" customFormat="1" x14ac:dyDescent="0.25"/>
    <row r="537" s="2" customFormat="1" x14ac:dyDescent="0.25"/>
    <row r="538" s="2" customFormat="1" x14ac:dyDescent="0.25"/>
    <row r="539" s="2" customFormat="1" x14ac:dyDescent="0.25"/>
    <row r="540" s="2" customFormat="1" x14ac:dyDescent="0.25"/>
    <row r="541" s="2" customFormat="1" x14ac:dyDescent="0.25"/>
    <row r="542" s="2" customFormat="1" x14ac:dyDescent="0.25"/>
    <row r="543" s="2" customFormat="1" x14ac:dyDescent="0.25"/>
    <row r="544" s="2" customFormat="1" x14ac:dyDescent="0.25"/>
    <row r="545" s="2" customFormat="1" x14ac:dyDescent="0.25"/>
    <row r="546" s="2" customFormat="1" x14ac:dyDescent="0.25"/>
    <row r="547" s="2" customFormat="1" x14ac:dyDescent="0.25"/>
    <row r="548" s="2" customFormat="1" x14ac:dyDescent="0.25"/>
    <row r="549" s="2" customFormat="1" x14ac:dyDescent="0.25"/>
    <row r="550" s="2" customFormat="1" x14ac:dyDescent="0.25"/>
    <row r="551" s="2" customFormat="1" x14ac:dyDescent="0.25"/>
    <row r="552" s="2" customFormat="1" x14ac:dyDescent="0.25"/>
    <row r="553" s="2" customFormat="1" x14ac:dyDescent="0.25"/>
    <row r="554" s="2" customFormat="1" x14ac:dyDescent="0.25"/>
    <row r="555" s="2" customFormat="1" x14ac:dyDescent="0.25"/>
    <row r="556" s="2" customFormat="1" x14ac:dyDescent="0.25"/>
    <row r="557" s="2" customFormat="1" x14ac:dyDescent="0.25"/>
    <row r="558" s="2" customFormat="1" x14ac:dyDescent="0.25"/>
    <row r="559" s="2" customFormat="1" x14ac:dyDescent="0.25"/>
    <row r="560" s="2" customFormat="1" x14ac:dyDescent="0.25"/>
    <row r="561" spans="1:17" x14ac:dyDescent="0.25">
      <c r="A561" s="2"/>
      <c r="B561" s="2"/>
      <c r="C561" s="2"/>
      <c r="I561" s="2"/>
      <c r="J561" s="2"/>
      <c r="K561" s="2"/>
      <c r="L561" s="2"/>
      <c r="M561" s="2"/>
      <c r="N561" s="2"/>
      <c r="O561" s="2"/>
      <c r="P561" s="2"/>
      <c r="Q561" s="2"/>
    </row>
    <row r="562" spans="1:17" x14ac:dyDescent="0.25">
      <c r="A562" s="2"/>
      <c r="B562" s="2"/>
      <c r="C562" s="2"/>
      <c r="I562" s="2"/>
      <c r="J562" s="2"/>
      <c r="K562" s="2"/>
      <c r="L562" s="2"/>
      <c r="M562" s="2"/>
      <c r="N562" s="2"/>
      <c r="O562" s="2"/>
      <c r="P562" s="2"/>
      <c r="Q562" s="2"/>
    </row>
    <row r="563" spans="1:17" x14ac:dyDescent="0.25">
      <c r="A563" s="2"/>
      <c r="B563" s="2"/>
      <c r="C563" s="2"/>
      <c r="I563" s="2"/>
      <c r="J563" s="2"/>
      <c r="K563" s="2"/>
      <c r="L563" s="2"/>
      <c r="M563" s="2"/>
      <c r="N563" s="2"/>
      <c r="O563" s="2"/>
      <c r="P563" s="2"/>
      <c r="Q563" s="2"/>
    </row>
    <row r="564" spans="1:17" x14ac:dyDescent="0.25"/>
    <row r="565" spans="1:17" x14ac:dyDescent="0.25"/>
    <row r="566" spans="1:17" x14ac:dyDescent="0.25"/>
    <row r="567" spans="1:17" x14ac:dyDescent="0.25"/>
    <row r="568" spans="1:17" x14ac:dyDescent="0.25"/>
    <row r="569" spans="1:17" x14ac:dyDescent="0.25"/>
    <row r="570" spans="1:17" x14ac:dyDescent="0.25"/>
  </sheetData>
  <autoFilter ref="B5:R503" xr:uid="{4E8CD2C7-C926-43E8-BE08-DA15E2FE1F57}">
    <filterColumn colId="15" showButton="0"/>
  </autoFilter>
  <mergeCells count="4">
    <mergeCell ref="C4:H4"/>
    <mergeCell ref="Q5:R5"/>
    <mergeCell ref="N4:P4"/>
    <mergeCell ref="J4:M4"/>
  </mergeCells>
  <conditionalFormatting sqref="M6:M276">
    <cfRule type="beginsWith" dxfId="5" priority="1" operator="beginsWith" text="Considering">
      <formula>LEFT(M6,LEN("Considering"))="Considering"</formula>
    </cfRule>
    <cfRule type="beginsWith" dxfId="4" priority="2" operator="beginsWith" text="Not Vulnerable">
      <formula>LEFT(M6,LEN("Not Vulnerable"))="Not Vulnerable"</formula>
    </cfRule>
    <cfRule type="beginsWith" dxfId="3" priority="3" operator="beginsWith" text="Vulnerable">
      <formula>LEFT(M6,LEN("Vulnerable"))="Vulnerable"</formula>
    </cfRule>
  </conditionalFormatting>
  <conditionalFormatting sqref="M278:M301 M303:M598">
    <cfRule type="beginsWith" dxfId="2" priority="59" operator="beginsWith" text="Considering">
      <formula>LEFT(M278,LEN("Considering"))="Considering"</formula>
    </cfRule>
    <cfRule type="beginsWith" dxfId="1" priority="60" operator="beginsWith" text="Not Vulnerable">
      <formula>LEFT(M278,LEN("Not Vulnerable"))="Not Vulnerable"</formula>
    </cfRule>
    <cfRule type="beginsWith" dxfId="0" priority="61" operator="beginsWith" text="Vulnerable">
      <formula>LEFT(M278,LEN("Vulnerable"))="Vulnerable"</formula>
    </cfRule>
  </conditionalFormatting>
  <dataValidations xWindow="1424" yWindow="412" count="1">
    <dataValidation type="list" allowBlank="1" showInputMessage="1" showErrorMessage="1" sqref="B503:C1048576" xr:uid="{F2778CB0-B42A-49A6-8A9B-D06864397D59}">
      <formula1>#REF!</formula1>
    </dataValidation>
  </dataValidations>
  <pageMargins left="0.7" right="0.7" top="0.75" bottom="0.75" header="0.3" footer="0.3"/>
  <pageSetup orientation="portrait" r:id="rId1"/>
  <extLst>
    <ext xmlns:x14="http://schemas.microsoft.com/office/spreadsheetml/2009/9/main" uri="{CCE6A557-97BC-4b89-ADB6-D9C93CAAB3DF}">
      <x14:dataValidations xmlns:xm="http://schemas.microsoft.com/office/excel/2006/main" xWindow="1424" yWindow="412" count="4">
        <x14:dataValidation type="list" allowBlank="1" showInputMessage="1" showErrorMessage="1" xr:uid="{AB4AA4C4-84C3-4B2C-B0A4-BEF563D18382}">
          <x14:formula1>
            <xm:f>'Read Me'!$C:$C</xm:f>
          </x14:formula1>
          <xm:sqref>J503:K1048576</xm:sqref>
        </x14:dataValidation>
        <x14:dataValidation type="list" allowBlank="1" showInputMessage="1" showErrorMessage="1" prompt="Choose a testing result from dropdown list" xr:uid="{81E6558B-5589-4B3C-9ADD-DE9B9EC356A4}">
          <x14:formula1>
            <xm:f>'Read Me'!$E$5:$E$24</xm:f>
          </x14:formula1>
          <xm:sqref>M303:M502 M6:M194 M198:M276 M278:M301</xm:sqref>
        </x14:dataValidation>
        <x14:dataValidation type="list" allowBlank="1" showInputMessage="1" showErrorMessage="1" prompt="Choose a finding category from dropdown list" xr:uid="{A09BE917-9DD0-4F38-8E7D-64815B4EB339}">
          <x14:formula1>
            <xm:f>'Read Me'!$D$5:$D$24</xm:f>
          </x14:formula1>
          <xm:sqref>O271:O272 O266:O269 O274:O276 O303:O502 O6:O194 O198:O264 O278:O301</xm:sqref>
        </x14:dataValidation>
        <x14:dataValidation type="list" allowBlank="1" showInputMessage="1" showErrorMessage="1" prompt="Choose an endpoint from dropdown list" xr:uid="{EEAC7C01-5316-4F9A-B596-C125B48B50E0}">
          <x14:formula1>
            <xm:f>'API List'!$B$5:$B$194</xm:f>
          </x14:formula1>
          <xm:sqref>B6:B194 B198:B502</xm:sqref>
        </x14:dataValidation>
      </x14:dataValidations>
    </ext>
  </extLst>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DE9DE-9E91-4138-A3F8-4089F917721C}">
  <dimension ref="A1:B3"/>
  <sheetViews>
    <sheetView workbookViewId="0">
      <pane ySplit="1" topLeftCell="A143"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A8E1AC-87C5-4ADB-AF79-BD3BB5F9DFF8}">
  <dimension ref="A1:B3"/>
  <sheetViews>
    <sheetView workbookViewId="0">
      <pane ySplit="1" topLeftCell="A101"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7B3D06-5ECA-4C00-A0DB-11F769AB9924}">
  <dimension ref="A1:B3"/>
  <sheetViews>
    <sheetView workbookViewId="0">
      <pane ySplit="1" topLeftCell="A74"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6CA10F-9F4C-4F3C-9D7B-056AE5A491BC}">
  <dimension ref="A1:B3"/>
  <sheetViews>
    <sheetView workbookViewId="0">
      <pane ySplit="1" topLeftCell="A29" activePane="bottomLeft" state="frozen"/>
      <selection pane="bottomLeft" activeCell="A60" sqref="A60"/>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9CAF24-345E-41F0-BB82-98F8899641EC}">
  <dimension ref="A1:B3"/>
  <sheetViews>
    <sheetView workbookViewId="0">
      <pane ySplit="1" topLeftCell="A107"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604F45-0706-4B17-A036-9E0DFD16CDE4}">
  <dimension ref="A1:B3"/>
  <sheetViews>
    <sheetView workbookViewId="0">
      <pane ySplit="1" topLeftCell="A2"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13AA74-C85D-43B0-98C4-643F832103F2}">
  <dimension ref="A1:B3"/>
  <sheetViews>
    <sheetView workbookViewId="0">
      <pane ySplit="1" topLeftCell="A2"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188B50-69E3-4A09-A747-E68E5F5C9310}">
  <dimension ref="A1:B3"/>
  <sheetViews>
    <sheetView workbookViewId="0">
      <pane ySplit="1" topLeftCell="A2"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A2078D-FDF0-4979-849C-450EFAB6D104}">
  <dimension ref="A1:B3"/>
  <sheetViews>
    <sheetView workbookViewId="0">
      <pane ySplit="1" topLeftCell="A2"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229EE8-690E-475B-B95A-3438F8C80049}">
  <dimension ref="A1:B3"/>
  <sheetViews>
    <sheetView workbookViewId="0">
      <pane ySplit="1" topLeftCell="A2"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13BCE1-D8D4-42CB-8BDB-045462C1F1A8}">
  <sheetPr>
    <tabColor theme="5" tint="0.39997558519241921"/>
  </sheetPr>
  <dimension ref="A1"/>
  <sheetViews>
    <sheetView topLeftCell="A37" workbookViewId="0">
      <selection activeCell="K64" sqref="K64"/>
    </sheetView>
  </sheetViews>
  <sheetFormatPr defaultRowHeight="13.2" x14ac:dyDescent="0.25"/>
  <sheetData/>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DBCEA2-37F6-4C9E-9EFB-5DC7AD2E51BC}">
  <dimension ref="A1:B3"/>
  <sheetViews>
    <sheetView workbookViewId="0">
      <pane ySplit="1" topLeftCell="A2"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722BBF-FB1A-4FC2-BA7E-4DEDB6F5AABB}">
  <dimension ref="A1:B3"/>
  <sheetViews>
    <sheetView workbookViewId="0">
      <pane ySplit="1" topLeftCell="A2" activePane="bottomLeft" state="frozen"/>
      <selection pane="bottomLeft"/>
    </sheetView>
  </sheetViews>
  <sheetFormatPr defaultRowHeight="13.2" x14ac:dyDescent="0.25"/>
  <sheetData>
    <row r="1" spans="1:2" x14ac:dyDescent="0.25">
      <c r="A1" s="1" t="str">
        <f ca="1">HYPERLINK("#"&amp;CELL("address",INDEX('Manual Test Log'!Q:Q,MATCH(MID(CELL("filename",A1),FIND(".xlsx]",CELL("filename",A1))+6,255),'Manual Test Log'!Q:Q,0),1)),"Back")</f>
        <v>Back</v>
      </c>
    </row>
    <row r="3" spans="1:2" x14ac:dyDescent="0.25">
      <c r="B3" t="s">
        <v>1559</v>
      </c>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32E291-DA31-45CC-837A-EA1FB811F5C3}">
  <sheetPr>
    <tabColor theme="5" tint="0.39997558519241921"/>
  </sheetPr>
  <dimension ref="B2:M16"/>
  <sheetViews>
    <sheetView topLeftCell="A55" workbookViewId="0">
      <selection activeCell="J33" sqref="J33"/>
    </sheetView>
  </sheetViews>
  <sheetFormatPr defaultRowHeight="13.2" x14ac:dyDescent="0.25"/>
  <cols>
    <col min="2" max="2" width="7" customWidth="1"/>
    <col min="3" max="3" width="33" customWidth="1"/>
    <col min="4" max="4" width="11.88671875" customWidth="1"/>
    <col min="5" max="5" width="13" customWidth="1"/>
    <col min="6" max="6" width="3.88671875" bestFit="1" customWidth="1"/>
    <col min="9" max="9" width="14.44140625" customWidth="1"/>
    <col min="10" max="10" width="35" customWidth="1"/>
    <col min="11" max="11" width="16.6640625" customWidth="1"/>
    <col min="12" max="12" width="31.5546875" customWidth="1"/>
    <col min="13" max="13" width="26.6640625" customWidth="1"/>
  </cols>
  <sheetData>
    <row r="2" spans="2:13" x14ac:dyDescent="0.25">
      <c r="B2" s="111" t="s">
        <v>114</v>
      </c>
      <c r="C2" s="111" t="s">
        <v>1488</v>
      </c>
      <c r="D2" s="111" t="s">
        <v>1489</v>
      </c>
      <c r="E2" s="111" t="s">
        <v>1490</v>
      </c>
      <c r="F2" s="111" t="s">
        <v>1127</v>
      </c>
      <c r="I2" s="146" t="s">
        <v>1491</v>
      </c>
      <c r="J2" s="146"/>
      <c r="K2" s="146"/>
      <c r="L2" s="146"/>
      <c r="M2" s="146"/>
    </row>
    <row r="3" spans="2:13" x14ac:dyDescent="0.25">
      <c r="B3" s="112">
        <v>1</v>
      </c>
      <c r="C3" s="112"/>
      <c r="D3" s="113" t="s">
        <v>1492</v>
      </c>
      <c r="E3" s="1">
        <v>2</v>
      </c>
      <c r="F3" s="112" t="s">
        <v>1493</v>
      </c>
      <c r="I3" s="147" t="s">
        <v>1494</v>
      </c>
      <c r="J3" s="147" t="s">
        <v>1495</v>
      </c>
      <c r="K3" s="147" t="s">
        <v>1496</v>
      </c>
      <c r="L3" s="147" t="s">
        <v>1497</v>
      </c>
      <c r="M3" s="147" t="s">
        <v>1498</v>
      </c>
    </row>
    <row r="4" spans="2:13" x14ac:dyDescent="0.25">
      <c r="B4" s="112">
        <v>2</v>
      </c>
      <c r="C4" s="1" t="s">
        <v>1499</v>
      </c>
      <c r="D4" s="112"/>
      <c r="E4">
        <v>12345678</v>
      </c>
      <c r="F4" s="112"/>
      <c r="I4" s="231" t="s">
        <v>1500</v>
      </c>
      <c r="J4" s="232"/>
      <c r="K4" s="232"/>
      <c r="L4" s="232"/>
      <c r="M4" s="233"/>
    </row>
    <row r="5" spans="2:13" x14ac:dyDescent="0.25">
      <c r="B5" s="112">
        <v>3</v>
      </c>
      <c r="C5" s="112"/>
      <c r="D5" s="153">
        <v>987654321</v>
      </c>
      <c r="E5" s="153">
        <v>12345678</v>
      </c>
      <c r="F5" s="112"/>
      <c r="I5" s="7">
        <v>1</v>
      </c>
      <c r="J5" s="7" t="s">
        <v>1501</v>
      </c>
      <c r="K5" s="145" t="s">
        <v>1502</v>
      </c>
      <c r="L5" s="7" t="s">
        <v>1503</v>
      </c>
      <c r="M5" s="145" t="s">
        <v>1504</v>
      </c>
    </row>
    <row r="6" spans="2:13" x14ac:dyDescent="0.25">
      <c r="B6" s="112">
        <v>4</v>
      </c>
      <c r="C6" s="152" t="s">
        <v>1505</v>
      </c>
      <c r="D6" s="153"/>
      <c r="E6" s="153">
        <v>12345678</v>
      </c>
      <c r="F6" s="112"/>
      <c r="I6" s="7">
        <v>2</v>
      </c>
      <c r="J6" s="7" t="s">
        <v>1501</v>
      </c>
      <c r="K6" s="145" t="s">
        <v>1506</v>
      </c>
      <c r="L6" s="7" t="s">
        <v>1501</v>
      </c>
      <c r="M6" s="145" t="s">
        <v>1507</v>
      </c>
    </row>
    <row r="7" spans="2:13" x14ac:dyDescent="0.25">
      <c r="B7" s="112">
        <v>5</v>
      </c>
      <c r="C7" s="112"/>
      <c r="D7" s="112"/>
      <c r="E7" s="112"/>
      <c r="F7" s="112"/>
      <c r="I7" s="7">
        <v>3</v>
      </c>
      <c r="J7" s="7" t="s">
        <v>1501</v>
      </c>
      <c r="K7" s="145" t="s">
        <v>1508</v>
      </c>
      <c r="L7" s="7" t="s">
        <v>1509</v>
      </c>
      <c r="M7" s="145" t="s">
        <v>1510</v>
      </c>
    </row>
    <row r="8" spans="2:13" x14ac:dyDescent="0.25">
      <c r="B8" s="7"/>
      <c r="C8" s="7"/>
      <c r="D8" s="7"/>
      <c r="E8" s="7"/>
      <c r="F8" s="7"/>
      <c r="I8" s="7">
        <v>4</v>
      </c>
      <c r="J8" s="7" t="s">
        <v>1511</v>
      </c>
      <c r="K8" s="145" t="s">
        <v>1512</v>
      </c>
      <c r="L8" s="7" t="s">
        <v>1513</v>
      </c>
      <c r="M8" s="145" t="s">
        <v>1514</v>
      </c>
    </row>
    <row r="9" spans="2:13" x14ac:dyDescent="0.25">
      <c r="I9" s="7">
        <v>5</v>
      </c>
      <c r="J9" s="7" t="s">
        <v>1511</v>
      </c>
      <c r="K9" s="145" t="s">
        <v>1515</v>
      </c>
      <c r="L9" s="7" t="s">
        <v>1516</v>
      </c>
      <c r="M9" s="145" t="s">
        <v>1517</v>
      </c>
    </row>
    <row r="10" spans="2:13" x14ac:dyDescent="0.25">
      <c r="I10" s="231" t="s">
        <v>1518</v>
      </c>
      <c r="J10" s="232"/>
      <c r="K10" s="232"/>
      <c r="L10" s="232"/>
      <c r="M10" s="233"/>
    </row>
    <row r="11" spans="2:13" x14ac:dyDescent="0.25">
      <c r="I11" s="7">
        <v>6</v>
      </c>
      <c r="J11" s="7" t="s">
        <v>1519</v>
      </c>
      <c r="K11" s="145" t="s">
        <v>1520</v>
      </c>
      <c r="L11" s="145" t="s">
        <v>1521</v>
      </c>
      <c r="M11" s="145" t="s">
        <v>1522</v>
      </c>
    </row>
    <row r="12" spans="2:13" x14ac:dyDescent="0.25">
      <c r="I12" s="7">
        <v>7</v>
      </c>
      <c r="J12" s="7" t="s">
        <v>1501</v>
      </c>
      <c r="K12" s="145" t="s">
        <v>1523</v>
      </c>
      <c r="L12" s="145" t="s">
        <v>1524</v>
      </c>
      <c r="M12" s="145" t="s">
        <v>1525</v>
      </c>
    </row>
    <row r="13" spans="2:13" x14ac:dyDescent="0.25">
      <c r="I13" s="7">
        <v>8</v>
      </c>
      <c r="J13" s="7" t="s">
        <v>1501</v>
      </c>
      <c r="K13" s="177" t="s">
        <v>1526</v>
      </c>
      <c r="L13" s="145" t="s">
        <v>1527</v>
      </c>
      <c r="M13" s="145" t="s">
        <v>1528</v>
      </c>
    </row>
    <row r="14" spans="2:13" x14ac:dyDescent="0.25">
      <c r="I14" s="7">
        <v>9</v>
      </c>
      <c r="J14" s="7" t="s">
        <v>1529</v>
      </c>
      <c r="K14" s="177" t="s">
        <v>1530</v>
      </c>
      <c r="L14" s="145" t="s">
        <v>1531</v>
      </c>
      <c r="M14" s="145" t="s">
        <v>1532</v>
      </c>
    </row>
    <row r="15" spans="2:13" x14ac:dyDescent="0.25">
      <c r="I15" s="7">
        <v>10</v>
      </c>
      <c r="J15" s="40" t="s">
        <v>1533</v>
      </c>
      <c r="K15" s="177" t="s">
        <v>1534</v>
      </c>
      <c r="L15" s="145" t="s">
        <v>1535</v>
      </c>
      <c r="M15" s="145" t="s">
        <v>1528</v>
      </c>
    </row>
    <row r="16" spans="2:13" x14ac:dyDescent="0.25">
      <c r="I16" s="7">
        <v>11</v>
      </c>
      <c r="J16" s="7" t="s">
        <v>1536</v>
      </c>
      <c r="K16" s="178" t="s">
        <v>1537</v>
      </c>
      <c r="L16" s="145" t="s">
        <v>1538</v>
      </c>
      <c r="M16" s="145" t="s">
        <v>1525</v>
      </c>
    </row>
  </sheetData>
  <mergeCells count="2">
    <mergeCell ref="I4:M4"/>
    <mergeCell ref="I10:M10"/>
  </mergeCells>
  <hyperlinks>
    <hyperlink ref="C4" r:id="rId1" xr:uid="{2B3E68A2-FC4C-4D09-BE0B-8421298A3180}"/>
    <hyperlink ref="E3" r:id="rId2" display="Abcd@1234" xr:uid="{9DEAD70E-70BB-4B21-A9BE-B957DE712337}"/>
    <hyperlink ref="C6" r:id="rId3" xr:uid="{FC7A4000-35E0-49CE-A77A-F6A24474D2E9}"/>
  </hyperlinks>
  <pageMargins left="0.7" right="0.7" top="0.75" bottom="0.75" header="0.3" footer="0.3"/>
  <pageSetup paperSize="9" orientation="portrait" r:id="rId4"/>
  <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29520B-B903-4866-92E0-E6937EF023C8}">
  <sheetPr>
    <tabColor theme="5" tint="0.39997558519241921"/>
  </sheetPr>
  <dimension ref="A1"/>
  <sheetViews>
    <sheetView workbookViewId="0">
      <pane ySplit="1" topLeftCell="A2" activePane="bottomLeft" state="frozen"/>
      <selection pane="bottomLeft" activeCell="H40" sqref="H40"/>
    </sheetView>
  </sheetViews>
  <sheetFormatPr defaultRowHeight="13.2" x14ac:dyDescent="0.25"/>
  <sheetData>
    <row r="1" spans="1:1" x14ac:dyDescent="0.25">
      <c r="A1" s="1" t="str">
        <f ca="1">HYPERLINK("#"&amp;CELL("address",INDEX(General!F:F,MATCH(MID(CELL("filename",A1),FIND(".xlsx]",CELL("filename",A1))+6,255),General!F:F,0),1)),"Back")</f>
        <v>Back</v>
      </c>
    </row>
  </sheetData>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63803-96CF-4092-BFD0-7497043FC4D8}">
  <sheetPr>
    <tabColor theme="5" tint="0.39997558519241921"/>
  </sheetPr>
  <dimension ref="A1:B50"/>
  <sheetViews>
    <sheetView workbookViewId="0">
      <pane ySplit="1" topLeftCell="A35" activePane="bottomLeft" state="frozen"/>
      <selection pane="bottomLeft" activeCell="H40" sqref="H40"/>
    </sheetView>
  </sheetViews>
  <sheetFormatPr defaultRowHeight="13.2" x14ac:dyDescent="0.25"/>
  <cols>
    <col min="2" max="2" width="135.5546875" customWidth="1"/>
  </cols>
  <sheetData>
    <row r="1" spans="1:1" x14ac:dyDescent="0.25">
      <c r="A1" s="1" t="str">
        <f ca="1">HYPERLINK("#"&amp;CELL("address",INDEX(General!F:F,MATCH(MID(CELL("filename",A1),FIND(".xlsx]",CELL("filename",A1))+6,255),General!F:F,0),1)),"Back")</f>
        <v>Back</v>
      </c>
    </row>
    <row r="48" spans="2:2" x14ac:dyDescent="0.25">
      <c r="B48" s="206" t="s">
        <v>1539</v>
      </c>
    </row>
    <row r="49" spans="2:2" x14ac:dyDescent="0.25">
      <c r="B49" t="s">
        <v>1540</v>
      </c>
    </row>
    <row r="50" spans="2:2" x14ac:dyDescent="0.25">
      <c r="B50" s="207" t="s">
        <v>1541</v>
      </c>
    </row>
  </sheetData>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22b29f07-da1a-4ea2-881a-5da8cc195b99">
      <Terms xmlns="http://schemas.microsoft.com/office/infopath/2007/PartnerControls"/>
    </lcf76f155ced4ddcb4097134ff3c332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239BA78C84DED741954B5B24C9F4DA74" ma:contentTypeVersion="9" ma:contentTypeDescription="Create a new document." ma:contentTypeScope="" ma:versionID="f7fc780180e424a0d2db9f14156b1518">
  <xsd:schema xmlns:xsd="http://www.w3.org/2001/XMLSchema" xmlns:xs="http://www.w3.org/2001/XMLSchema" xmlns:p="http://schemas.microsoft.com/office/2006/metadata/properties" xmlns:ns2="22b29f07-da1a-4ea2-881a-5da8cc195b99" targetNamespace="http://schemas.microsoft.com/office/2006/metadata/properties" ma:root="true" ma:fieldsID="9d50070a16387cf92a55cd301b3f00a9" ns2:_="">
    <xsd:import namespace="22b29f07-da1a-4ea2-881a-5da8cc195b99"/>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lcf76f155ced4ddcb4097134ff3c332f"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22b29f07-da1a-4ea2-881a-5da8cc195b9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c1ba3470-e4de-49b4-a57b-ca5f0963df10" ma:termSetId="09814cd3-568e-fe90-9814-8d621ff8fb84" ma:anchorId="fba54fb3-c3e1-fe81-a776-ca4b69148c4d" ma:open="true" ma:isKeyword="false">
      <xsd:complexType>
        <xsd:sequence>
          <xsd:element ref="pc:Terms" minOccurs="0" maxOccurs="1"/>
        </xsd:sequence>
      </xsd:complexType>
    </xsd:element>
    <xsd:element name="MediaServiceOCR" ma:index="14" nillable="true" ma:displayName="Extracted Text" ma:internalName="MediaServiceOCR" ma:readOnly="true">
      <xsd:simpleType>
        <xsd:restriction base="dms:Note">
          <xsd:maxLength value="255"/>
        </xsd:restrictio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4F6CF49D-ACDB-40F7-9A3A-7E0C33C0D991}">
  <ds:schemaRefs>
    <ds:schemaRef ds:uri="http://schemas.microsoft.com/sharepoint/v3/contenttype/forms"/>
  </ds:schemaRefs>
</ds:datastoreItem>
</file>

<file path=customXml/itemProps2.xml><?xml version="1.0" encoding="utf-8"?>
<ds:datastoreItem xmlns:ds="http://schemas.openxmlformats.org/officeDocument/2006/customXml" ds:itemID="{63745E80-DE4E-4F31-B25E-861A9DB882A6}">
  <ds:schemaRefs>
    <ds:schemaRef ds:uri="http://www.w3.org/XML/1998/namespace"/>
    <ds:schemaRef ds:uri="http://purl.org/dc/terms/"/>
    <ds:schemaRef ds:uri="http://purl.org/dc/elements/1.1/"/>
    <ds:schemaRef ds:uri="http://schemas.microsoft.com/office/2006/documentManagement/types"/>
    <ds:schemaRef ds:uri="http://schemas.microsoft.com/office/infopath/2007/PartnerControls"/>
    <ds:schemaRef ds:uri="http://purl.org/dc/dcmitype/"/>
    <ds:schemaRef ds:uri="http://schemas.openxmlformats.org/package/2006/metadata/core-properties"/>
    <ds:schemaRef ds:uri="22b29f07-da1a-4ea2-881a-5da8cc195b99"/>
    <ds:schemaRef ds:uri="http://schemas.microsoft.com/office/2006/metadata/properties"/>
  </ds:schemaRefs>
</ds:datastoreItem>
</file>

<file path=customXml/itemProps3.xml><?xml version="1.0" encoding="utf-8"?>
<ds:datastoreItem xmlns:ds="http://schemas.openxmlformats.org/officeDocument/2006/customXml" ds:itemID="{0B905922-213E-462F-B81B-299EADE3312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22b29f07-da1a-4ea2-881a-5da8cc195b9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Trang tính</vt:lpstr>
      </vt:variant>
      <vt:variant>
        <vt:i4>61</vt:i4>
      </vt:variant>
    </vt:vector>
  </HeadingPairs>
  <TitlesOfParts>
    <vt:vector size="61" baseType="lpstr">
      <vt:lpstr>Read Me</vt:lpstr>
      <vt:lpstr>General</vt:lpstr>
      <vt:lpstr>Timeline</vt:lpstr>
      <vt:lpstr>API List</vt:lpstr>
      <vt:lpstr>Manual Test Log</vt:lpstr>
      <vt:lpstr>Sheet1</vt:lpstr>
      <vt:lpstr>Credentials</vt:lpstr>
      <vt:lpstr>Recon</vt:lpstr>
      <vt:lpstr>Scanner Result Verification</vt:lpstr>
      <vt:lpstr>General Info</vt:lpstr>
      <vt:lpstr>Error screenshot</vt:lpstr>
      <vt:lpstr>Z.18</vt:lpstr>
      <vt:lpstr>Z.19</vt:lpstr>
      <vt:lpstr>Z.17</vt:lpstr>
      <vt:lpstr>Z.1</vt:lpstr>
      <vt:lpstr>Z.2</vt:lpstr>
      <vt:lpstr>Z.3</vt:lpstr>
      <vt:lpstr>Z.4</vt:lpstr>
      <vt:lpstr>Z.5</vt:lpstr>
      <vt:lpstr>S.5</vt:lpstr>
      <vt:lpstr>Z.6</vt:lpstr>
      <vt:lpstr>Z.7</vt:lpstr>
      <vt:lpstr>Z.8</vt:lpstr>
      <vt:lpstr>Z.9</vt:lpstr>
      <vt:lpstr>Z.10</vt:lpstr>
      <vt:lpstr>S.1</vt:lpstr>
      <vt:lpstr>S.2</vt:lpstr>
      <vt:lpstr>S.3</vt:lpstr>
      <vt:lpstr>S.4</vt:lpstr>
      <vt:lpstr>S.6</vt:lpstr>
      <vt:lpstr>S.7</vt:lpstr>
      <vt:lpstr>S.8</vt:lpstr>
      <vt:lpstr>S.9</vt:lpstr>
      <vt:lpstr>S.10</vt:lpstr>
      <vt:lpstr>S.11</vt:lpstr>
      <vt:lpstr>S.12</vt:lpstr>
      <vt:lpstr>S.13</vt:lpstr>
      <vt:lpstr>S.14</vt:lpstr>
      <vt:lpstr>S.15</vt:lpstr>
      <vt:lpstr>Z.11</vt:lpstr>
      <vt:lpstr>Z.12</vt:lpstr>
      <vt:lpstr>Z.13</vt:lpstr>
      <vt:lpstr>Z.14</vt:lpstr>
      <vt:lpstr>Z.15</vt:lpstr>
      <vt:lpstr>Z.16</vt:lpstr>
      <vt:lpstr>Z.</vt:lpstr>
      <vt:lpstr>API List-ref-0</vt:lpstr>
      <vt:lpstr>Test Log-ref-0</vt:lpstr>
      <vt:lpstr>V.1</vt:lpstr>
      <vt:lpstr>V.2</vt:lpstr>
      <vt:lpstr>V.3</vt:lpstr>
      <vt:lpstr>V.4</vt:lpstr>
      <vt:lpstr>V.5</vt:lpstr>
      <vt:lpstr>V.6</vt:lpstr>
      <vt:lpstr>V.7</vt:lpstr>
      <vt:lpstr>V.8</vt:lpstr>
      <vt:lpstr>V.9</vt:lpstr>
      <vt:lpstr>V.10</vt:lpstr>
      <vt:lpstr>V.11</vt:lpstr>
      <vt:lpstr>V.12</vt:lpstr>
      <vt:lpstr>V.13</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2022-10-03T09:42:24Z</dcterms:created>
  <dcterms:modified xsi:type="dcterms:W3CDTF">2025-09-23T21:03:35Z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0x010100239BA78C84DED741954B5B24C9F4DA74</vt:lpwstr>
  </property>
  <property fmtid="{D5CDD505-2E9C-101B-9397-08002B2CF9AE}" pid="3" name="MediaServiceImageTags">
    <vt:lpwstr/>
  </property>
</Properties>
</file>